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3. MARZO/"/>
    </mc:Choice>
  </mc:AlternateContent>
  <xr:revisionPtr revIDLastSave="161" documentId="6_{F20996C8-7BC7-49E1-B678-AA94E9180345}" xr6:coauthVersionLast="46" xr6:coauthVersionMax="46" xr10:uidLastSave="{0A960723-D3C6-4054-9EA4-0753C4FD46EF}"/>
  <bookViews>
    <workbookView xWindow="-120" yWindow="-120" windowWidth="242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H28" i="1" s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J28" i="1" l="1"/>
  <c r="E28" i="1"/>
  <c r="F28" i="1"/>
  <c r="N28" i="1"/>
  <c r="L28" i="1"/>
  <c r="O26" i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<sst xmlns="http://schemas.openxmlformats.org/spreadsheetml/2006/main" count="115" uniqueCount="46">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</sst>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zoomScaleSheetLayoutView="85" workbookViewId="0">
      <selection activeCell="N32" sqref="N32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4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14104194000</v>
      </c>
      <c r="G8" s="9">
        <f>+F8/E8</f>
        <v>1</v>
      </c>
      <c r="H8" s="8">
        <v>0</v>
      </c>
      <c r="I8" s="9">
        <f>+H8/$E8</f>
        <v>0</v>
      </c>
      <c r="J8" s="8">
        <v>1864640550</v>
      </c>
      <c r="K8" s="9">
        <f>+J8/$E8</f>
        <v>0.13220468677614616</v>
      </c>
      <c r="L8" s="8">
        <v>1864640550</v>
      </c>
      <c r="M8" s="9">
        <f>+L8/$E8</f>
        <v>0.13220468677614616</v>
      </c>
      <c r="N8" s="8">
        <v>1864640550</v>
      </c>
      <c r="O8" s="9">
        <f>+N8/$E8</f>
        <v>0.13220468677614616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1381737000</v>
      </c>
      <c r="G9" s="9">
        <f>+F9/E9</f>
        <v>1</v>
      </c>
      <c r="H9" s="8">
        <v>0</v>
      </c>
      <c r="I9" s="9">
        <f>+H9/$E9</f>
        <v>0</v>
      </c>
      <c r="J9" s="8">
        <v>751293085</v>
      </c>
      <c r="K9" s="9">
        <f>+J9/$E9</f>
        <v>0.54373088728173302</v>
      </c>
      <c r="L9" s="8">
        <v>751293085</v>
      </c>
      <c r="M9" s="9">
        <f>+L9/$E9</f>
        <v>0.54373088728173302</v>
      </c>
      <c r="N9" s="8">
        <v>751293085</v>
      </c>
      <c r="O9" s="9">
        <f>+N9/$E9</f>
        <v>0.54373088728173302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518018000</v>
      </c>
      <c r="G10" s="9">
        <f>+F10/E10</f>
        <v>1</v>
      </c>
      <c r="H10" s="8">
        <v>0</v>
      </c>
      <c r="I10" s="9">
        <f>+H10/$E10</f>
        <v>0</v>
      </c>
      <c r="J10" s="8">
        <v>85960967</v>
      </c>
      <c r="K10" s="9">
        <f>+J10/$E10</f>
        <v>0.16594204641537552</v>
      </c>
      <c r="L10" s="8">
        <v>85960967</v>
      </c>
      <c r="M10" s="9">
        <f>+L10/$E10</f>
        <v>0.16594204641537552</v>
      </c>
      <c r="N10" s="8">
        <v>84987492</v>
      </c>
      <c r="O10" s="9">
        <f>+N10/$E10</f>
        <v>0.16406281635001099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2701894602</v>
      </c>
      <c r="K11" s="11">
        <f t="shared" ref="K11" si="2">+J11/$E11</f>
        <v>0.16882674407422818</v>
      </c>
      <c r="L11" s="10">
        <f>SUM(L8:L10)</f>
        <v>2701894602</v>
      </c>
      <c r="M11" s="11">
        <f t="shared" ref="M11" si="3">+L11/$E11</f>
        <v>0.16882674407422818</v>
      </c>
      <c r="N11" s="10">
        <f>SUM(N8:N10)</f>
        <v>2700921127</v>
      </c>
      <c r="O11" s="12">
        <f t="shared" ref="O11" si="4">+N11/$E11</f>
        <v>0.16876591689963522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355000000</v>
      </c>
      <c r="G15" s="9">
        <f>+F15/$E15</f>
        <v>0.88749999999999996</v>
      </c>
      <c r="H15" s="8">
        <v>45000000</v>
      </c>
      <c r="I15" s="9">
        <f>+H15/$E15</f>
        <v>0.1125</v>
      </c>
      <c r="J15" s="8">
        <v>1700000</v>
      </c>
      <c r="K15" s="9">
        <f>+J15/$E15</f>
        <v>4.2500000000000003E-3</v>
      </c>
      <c r="L15" s="8">
        <v>1700000</v>
      </c>
      <c r="M15" s="9">
        <f>+L15/$E15</f>
        <v>4.2500000000000003E-3</v>
      </c>
      <c r="N15" s="8">
        <v>1700000</v>
      </c>
      <c r="O15" s="9">
        <f>+N15/$E15</f>
        <v>4.2500000000000003E-3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3059798489.6599998</v>
      </c>
      <c r="G16" s="9">
        <f>+F16/$E16</f>
        <v>0.92051699448255109</v>
      </c>
      <c r="H16" s="8">
        <v>264201510.34</v>
      </c>
      <c r="I16" s="9">
        <f>+H16/$E16</f>
        <v>7.9483005517448857E-2</v>
      </c>
      <c r="J16" s="8">
        <v>2773724621.96</v>
      </c>
      <c r="K16" s="9">
        <f>+J16/$E16</f>
        <v>0.83445385738868838</v>
      </c>
      <c r="L16" s="8">
        <v>670074580.23000002</v>
      </c>
      <c r="M16" s="9">
        <f>+L16/$E16</f>
        <v>0.20158681715703972</v>
      </c>
      <c r="N16" s="8">
        <v>665521780.23000002</v>
      </c>
      <c r="O16" s="9">
        <f>+N16/$E16</f>
        <v>0.20021714206678701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3414798489.6599998</v>
      </c>
      <c r="G17" s="11">
        <f>+F17/$E17</f>
        <v>0.9169705933566058</v>
      </c>
      <c r="H17" s="10">
        <f>+H15+H16</f>
        <v>309201510.34000003</v>
      </c>
      <c r="I17" s="11">
        <f t="shared" ref="I17" si="5">+H17/$E17</f>
        <v>8.3029406643394213E-2</v>
      </c>
      <c r="J17" s="10">
        <f>+J15+J16</f>
        <v>2775424621.96</v>
      </c>
      <c r="K17" s="11">
        <f>+J17/$E17</f>
        <v>0.74528051073039747</v>
      </c>
      <c r="L17" s="10">
        <f>+L15+L16</f>
        <v>671774580.23000002</v>
      </c>
      <c r="M17" s="11">
        <f t="shared" ref="M17" si="6">+L17/$E17</f>
        <v>0.18039059619495168</v>
      </c>
      <c r="N17" s="10">
        <f>+N15+N16</f>
        <v>667221780.23000002</v>
      </c>
      <c r="O17" s="12">
        <f t="shared" ref="O17" si="7">+N17/$E17</f>
        <v>0.17916803980397422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971715</v>
      </c>
      <c r="K21" s="9">
        <f>+J21/$E21</f>
        <v>1.9434300000000002E-2</v>
      </c>
      <c r="L21" s="8">
        <v>971715</v>
      </c>
      <c r="M21" s="9">
        <f>+L21/$E21</f>
        <v>1.9434300000000002E-2</v>
      </c>
      <c r="N21" s="8">
        <v>971715</v>
      </c>
      <c r="O21" s="9">
        <f>+N21/$E21</f>
        <v>1.9434300000000002E-2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2" t="s">
        <v>22</v>
      </c>
      <c r="B28" s="42"/>
      <c r="C28" s="42"/>
      <c r="D28" s="42"/>
      <c r="E28" s="10">
        <f>+E11+E17+E22+E21+E26</f>
        <v>19873389000</v>
      </c>
      <c r="F28" s="10">
        <f>+F11+F17+F22+F21+F26</f>
        <v>19468747489.66</v>
      </c>
      <c r="G28" s="11">
        <f t="shared" ref="G28:G35" si="8">+F28/E28</f>
        <v>0.97963902833381866</v>
      </c>
      <c r="H28" s="10">
        <f>+H11+H17+H22+H21+H26</f>
        <v>404641510.34000003</v>
      </c>
      <c r="I28" s="11">
        <f t="shared" ref="I28:I35" si="9">+H28/E28</f>
        <v>2.0360971666181345E-2</v>
      </c>
      <c r="J28" s="10">
        <f>+J11+J17+J22+J21+J26</f>
        <v>5478290938.96</v>
      </c>
      <c r="K28" s="11">
        <f t="shared" ref="K28:K35" si="10">+J28/E28</f>
        <v>0.27565962398059035</v>
      </c>
      <c r="L28" s="10">
        <f>+L11+L17+L22+L21+L26</f>
        <v>3374640897.23</v>
      </c>
      <c r="M28" s="11">
        <f t="shared" ref="M28:M35" si="11">+L28/E28</f>
        <v>0.16980701667088588</v>
      </c>
      <c r="N28" s="10">
        <f>+N11+N17+N22+N21+N26</f>
        <v>3369114622.23</v>
      </c>
      <c r="O28" s="12">
        <f>+N28/E28</f>
        <v>0.1695289425588157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21127790307.290001</v>
      </c>
      <c r="G32" s="9">
        <f>+F32/E32</f>
        <v>0.67987123815700179</v>
      </c>
      <c r="H32" s="8">
        <v>9948374003.7099991</v>
      </c>
      <c r="I32" s="9">
        <f>+H32/E32</f>
        <v>0.32012876184299821</v>
      </c>
      <c r="J32" s="8">
        <v>20453584069.290001</v>
      </c>
      <c r="K32" s="9">
        <f>+J32/E32</f>
        <v>0.65817595326750367</v>
      </c>
      <c r="L32" s="8">
        <v>6651869298.6000004</v>
      </c>
      <c r="M32" s="9">
        <f>+L32/E32</f>
        <v>0.21405052541331315</v>
      </c>
      <c r="N32" s="8">
        <v>6651869298.6000004</v>
      </c>
      <c r="O32" s="9">
        <f>+N32/E32</f>
        <v>0.21405052541331315</v>
      </c>
    </row>
    <row r="33" spans="1:15" x14ac:dyDescent="0.2">
      <c r="A33" s="42" t="s">
        <v>26</v>
      </c>
      <c r="B33" s="42"/>
      <c r="C33" s="42"/>
      <c r="D33" s="42"/>
      <c r="E33" s="10">
        <f>SUM(E32:E32)</f>
        <v>31076164311</v>
      </c>
      <c r="F33" s="10">
        <f>SUM(F32:F32)</f>
        <v>21127790307.290001</v>
      </c>
      <c r="G33" s="11">
        <f t="shared" ref="G33" si="12">+F33/$E33</f>
        <v>0.67987123815700179</v>
      </c>
      <c r="H33" s="10">
        <f>SUM(H32:H32)</f>
        <v>9948374003.7099991</v>
      </c>
      <c r="I33" s="11">
        <f t="shared" ref="I33" si="13">+H33/$E33</f>
        <v>0.32012876184299821</v>
      </c>
      <c r="J33" s="10">
        <f>SUM(J32:J32)</f>
        <v>20453584069.290001</v>
      </c>
      <c r="K33" s="11">
        <f t="shared" ref="K33" si="14">+J33/$E33</f>
        <v>0.65817595326750367</v>
      </c>
      <c r="L33" s="10">
        <f>SUM(L32:L32)</f>
        <v>6651869298.6000004</v>
      </c>
      <c r="M33" s="11">
        <f t="shared" ref="M33" si="15">+L33/$E33</f>
        <v>0.21405052541331315</v>
      </c>
      <c r="N33" s="10">
        <f>SUM(N32:N32)</f>
        <v>6651869298.6000004</v>
      </c>
      <c r="O33" s="12">
        <f t="shared" ref="O33" si="16">+N33/$E33</f>
        <v>0.21405052541331315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2" t="s">
        <v>27</v>
      </c>
      <c r="B35" s="42"/>
      <c r="C35" s="42"/>
      <c r="D35" s="42"/>
      <c r="E35" s="10">
        <f>+E28+E33</f>
        <v>50949553311</v>
      </c>
      <c r="F35" s="10">
        <f>+F28+F33</f>
        <v>40596537796.949997</v>
      </c>
      <c r="G35" s="11">
        <f t="shared" si="8"/>
        <v>0.79679869908074763</v>
      </c>
      <c r="H35" s="10">
        <f>+H28+H33</f>
        <v>10353015514.049999</v>
      </c>
      <c r="I35" s="11">
        <f t="shared" si="9"/>
        <v>0.20320130091925231</v>
      </c>
      <c r="J35" s="10">
        <f>+J28+J33</f>
        <v>25931875008.25</v>
      </c>
      <c r="K35" s="11">
        <f t="shared" si="10"/>
        <v>0.50897158705121193</v>
      </c>
      <c r="L35" s="10">
        <f>+L28+L33</f>
        <v>10026510195.83</v>
      </c>
      <c r="M35" s="11">
        <f t="shared" si="11"/>
        <v>0.19679289697845651</v>
      </c>
      <c r="N35" s="10">
        <f>+N28+N33</f>
        <v>10020983920.83</v>
      </c>
      <c r="O35" s="12">
        <f>+N35/E35</f>
        <v>0.19668443135627003</v>
      </c>
    </row>
    <row r="36" spans="1:15" ht="0" hidden="1" customHeight="1" x14ac:dyDescent="0.2"/>
    <row r="38" spans="1:15" x14ac:dyDescent="0.2">
      <c r="N38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</cp:lastModifiedBy>
  <cp:lastPrinted>2019-01-22T16:06:17Z</cp:lastPrinted>
  <dcterms:created xsi:type="dcterms:W3CDTF">2018-03-01T16:09:21Z</dcterms:created>
  <dcterms:modified xsi:type="dcterms:W3CDTF">2021-04-08T14:34:42Z</dcterms:modified>
</cp:coreProperties>
</file>