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0/8. EJECUCION/11. NOVIEMBRE/"/>
    </mc:Choice>
  </mc:AlternateContent>
  <xr:revisionPtr revIDLastSave="94" documentId="13_ncr:1_{3AD6D9E5-BFE5-4CAE-9D5F-CE6C78EDA16C}" xr6:coauthVersionLast="45" xr6:coauthVersionMax="45" xr10:uidLastSave="{E81E4FCE-6E34-4B70-B9DE-DF465E87508F}"/>
  <bookViews>
    <workbookView xWindow="-21720" yWindow="-120" windowWidth="21840" windowHeight="13140" xr2:uid="{00000000-000D-0000-FFFF-FFFF00000000}"/>
  </bookViews>
  <sheets>
    <sheet name="CCE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F36" i="1" s="1"/>
  <c r="F34" i="1"/>
  <c r="F17" i="1"/>
  <c r="F11" i="1"/>
  <c r="P22" i="1" l="1"/>
  <c r="N22" i="1"/>
  <c r="L22" i="1"/>
  <c r="J22" i="1"/>
  <c r="H22" i="1"/>
  <c r="O17" i="1"/>
  <c r="M17" i="1"/>
  <c r="K17" i="1"/>
  <c r="I17" i="1"/>
  <c r="G17" i="1"/>
  <c r="O11" i="1"/>
  <c r="M11" i="1"/>
  <c r="K11" i="1"/>
  <c r="I11" i="1"/>
  <c r="G11" i="1"/>
  <c r="E17" i="1"/>
  <c r="E11" i="1"/>
  <c r="P15" i="1"/>
  <c r="N15" i="1"/>
  <c r="L15" i="1"/>
  <c r="J15" i="1"/>
  <c r="H15" i="1"/>
  <c r="O29" i="1" l="1"/>
  <c r="E29" i="1"/>
  <c r="I29" i="1"/>
  <c r="M29" i="1"/>
  <c r="K29" i="1"/>
  <c r="G29" i="1"/>
  <c r="P27" i="1"/>
  <c r="P26" i="1"/>
  <c r="N27" i="1"/>
  <c r="N26" i="1"/>
  <c r="L27" i="1"/>
  <c r="L26" i="1"/>
  <c r="J27" i="1"/>
  <c r="J26" i="1"/>
  <c r="H27" i="1"/>
  <c r="H26" i="1"/>
  <c r="H21" i="1"/>
  <c r="J21" i="1"/>
  <c r="L21" i="1"/>
  <c r="N21" i="1"/>
  <c r="P21" i="1"/>
  <c r="H16" i="1"/>
  <c r="J16" i="1"/>
  <c r="L16" i="1"/>
  <c r="N16" i="1"/>
  <c r="P16" i="1"/>
  <c r="P10" i="1"/>
  <c r="P9" i="1"/>
  <c r="P8" i="1"/>
  <c r="N10" i="1"/>
  <c r="N9" i="1"/>
  <c r="N8" i="1"/>
  <c r="L10" i="1"/>
  <c r="L9" i="1"/>
  <c r="L8" i="1"/>
  <c r="J10" i="1"/>
  <c r="J9" i="1"/>
  <c r="J8" i="1"/>
  <c r="H10" i="1"/>
  <c r="H9" i="1"/>
  <c r="H8" i="1"/>
  <c r="P33" i="1"/>
  <c r="N33" i="1"/>
  <c r="L33" i="1"/>
  <c r="J33" i="1"/>
  <c r="H33" i="1"/>
  <c r="L17" i="1" l="1"/>
  <c r="P17" i="1"/>
  <c r="N17" i="1"/>
  <c r="J17" i="1"/>
  <c r="H17" i="1"/>
  <c r="P11" i="1"/>
  <c r="N11" i="1"/>
  <c r="L11" i="1"/>
  <c r="J11" i="1"/>
  <c r="H11" i="1"/>
  <c r="O34" i="1" l="1"/>
  <c r="M34" i="1"/>
  <c r="K34" i="1"/>
  <c r="I34" i="1"/>
  <c r="G34" i="1"/>
  <c r="E34" i="1"/>
  <c r="P34" i="1" l="1"/>
  <c r="H34" i="1"/>
  <c r="N34" i="1"/>
  <c r="L34" i="1"/>
  <c r="J34" i="1"/>
  <c r="E36" i="1"/>
  <c r="N29" i="1" l="1"/>
  <c r="M36" i="1"/>
  <c r="J29" i="1"/>
  <c r="I36" i="1"/>
  <c r="J36" i="1" s="1"/>
  <c r="L29" i="1"/>
  <c r="K36" i="1"/>
  <c r="L36" i="1" s="1"/>
  <c r="H29" i="1"/>
  <c r="G36" i="1"/>
  <c r="H36" i="1" s="1"/>
  <c r="P29" i="1"/>
  <c r="O36" i="1"/>
  <c r="P36" i="1" s="1"/>
  <c r="N36" i="1" l="1"/>
</calcChain>
</file>

<file path=xl/sharedStrings.xml><?xml version="1.0" encoding="utf-8"?>
<sst xmlns="http://schemas.openxmlformats.org/spreadsheetml/2006/main" count="124" uniqueCount="50">
  <si>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</si>
  <si>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</si>
  <si>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</si>
  <si>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</si>
  <si>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</si>
  <si>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</si>
  <si>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</si>
  <si>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</si>
  <si>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</si>
  <si>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</si>
  <si>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</si>
  <si>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</si>
  <si>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</si>
  <si>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</si>
  <si>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</si>
  <si>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</si>
  <si>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</si>
  <si>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</si>
  <si>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</si>
  <si>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</si>
  <si>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</si>
  <si>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</si>
  <si>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</si>
  <si>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</si>
  <si>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</si>
  <si>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</si>
  <si>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</si>
  <si>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</si>
  <si>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10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</si>
  <si>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</si>
  <si>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</si>
  <si>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</si>
  <si>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</si>
  <si>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</si>
  <si>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</si>
  <si>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</si>
  <si>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</si>
  <si>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</si>
  <si>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</si>
  <si>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A-08-01</t>
  </si>
  <si>
    <t>A-08-04-01</t>
  </si>
  <si>
    <t>11</t>
  </si>
  <si>
    <t>IMPUESTOS</t>
  </si>
  <si>
    <t>CUOTA DE FISCALIZACIÓN Y AUDITAJE</t>
  </si>
  <si>
    <t>A-02-01</t>
  </si>
  <si>
    <t>ADQUISICIÓN DE ACTIVOS NO FINANCIEROS</t>
  </si>
  <si>
    <t>A-03-10-01-001</t>
  </si>
  <si>
    <t>SENTENCIAS</t>
  </si>
  <si>
    <t>Apr. Bloqueada</t>
  </si>
  <si>
    <t>Colombia Compra Eficiente 
Ejecución Presupuestal a 30/11/2020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</si>
</sst>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(&quot;$&quot;\ #,##0.00\)"/>
    <numFmt numFmtId="165" formatCode="[$-1240A]&quot;$&quot;\ #,##0.00;\-&quot;$&quot;\ #,##0.0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5" fontId="6" fillId="0" borderId="5" xfId="0" applyNumberFormat="1" applyFont="1" applyBorder="1" applyAlignment="1">
      <alignment horizontal="right" vertical="center" wrapText="1" readingOrder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66675</xdr:rowOff>
    </xdr:from>
    <xdr:to>
      <xdr:col>15</xdr:col>
      <xdr:colOff>514350</xdr:colOff>
      <xdr:row>3</xdr:row>
      <xdr:rowOff>85165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"/>
  <sheetViews>
    <sheetView showGridLines="0" tabSelected="1" zoomScaleNormal="100" zoomScaleSheetLayoutView="85" workbookViewId="0">
      <selection activeCell="F7" sqref="F7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6" width="17.28515625" style="1" customWidth="1"/>
    <col min="7" max="7" width="19.28515625" style="1" customWidth="1"/>
    <col min="8" max="8" width="8" style="34" bestFit="1" customWidth="1"/>
    <col min="9" max="9" width="16.28515625" style="1" bestFit="1" customWidth="1"/>
    <col min="10" max="10" width="10.42578125" style="34" bestFit="1" customWidth="1"/>
    <col min="11" max="11" width="17.28515625" style="1" bestFit="1" customWidth="1"/>
    <col min="12" max="12" width="8" style="34" bestFit="1" customWidth="1"/>
    <col min="13" max="13" width="17.28515625" style="1" bestFit="1" customWidth="1"/>
    <col min="14" max="14" width="8" style="34" bestFit="1" customWidth="1"/>
    <col min="15" max="15" width="17.28515625" style="1" bestFit="1" customWidth="1"/>
    <col min="16" max="16" width="8" style="1" bestFit="1" customWidth="1"/>
    <col min="17" max="17" width="13.42578125" style="1" customWidth="1"/>
    <col min="18" max="16384" width="11.42578125" style="1"/>
  </cols>
  <sheetData>
    <row r="1" spans="1:16" ht="12" customHeight="1" x14ac:dyDescent="0.2">
      <c r="A1" s="44" t="s">
        <v>49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20.25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x14ac:dyDescent="0.2">
      <c r="A5" s="45" t="s">
        <v>0</v>
      </c>
      <c r="B5" s="4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1:16" x14ac:dyDescent="0.2">
      <c r="A6" s="45" t="s">
        <v>1</v>
      </c>
      <c r="B6" s="45"/>
      <c r="C6" s="4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</row>
    <row r="7" spans="1:16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48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</row>
    <row r="8" spans="1:16" x14ac:dyDescent="0.2">
      <c r="A8" s="7" t="s">
        <v>29</v>
      </c>
      <c r="B8" s="6" t="s">
        <v>17</v>
      </c>
      <c r="C8" s="6">
        <v>10</v>
      </c>
      <c r="D8" s="7" t="s">
        <v>32</v>
      </c>
      <c r="E8" s="8">
        <v>9018156455</v>
      </c>
      <c r="F8" s="8">
        <v>4070580231</v>
      </c>
      <c r="G8" s="8">
        <v>4947576224</v>
      </c>
      <c r="H8" s="9">
        <f>+G8/E8</f>
        <v>0.54862390652547177</v>
      </c>
      <c r="I8" s="8">
        <v>0</v>
      </c>
      <c r="J8" s="9">
        <f>+I8/$E8</f>
        <v>0</v>
      </c>
      <c r="K8" s="8">
        <v>4265132192</v>
      </c>
      <c r="L8" s="9">
        <f>+K8/$E8</f>
        <v>0.47294945627553986</v>
      </c>
      <c r="M8" s="8">
        <v>4265132192</v>
      </c>
      <c r="N8" s="9">
        <f>+M8/$E8</f>
        <v>0.47294945627553986</v>
      </c>
      <c r="O8" s="8">
        <v>4265132192</v>
      </c>
      <c r="P8" s="9">
        <f>+O8/$E8</f>
        <v>0.47294945627553986</v>
      </c>
    </row>
    <row r="9" spans="1:16" ht="24" x14ac:dyDescent="0.2">
      <c r="A9" s="7" t="s">
        <v>30</v>
      </c>
      <c r="B9" s="6" t="s">
        <v>17</v>
      </c>
      <c r="C9" s="6">
        <v>10</v>
      </c>
      <c r="D9" s="7" t="s">
        <v>33</v>
      </c>
      <c r="E9" s="8">
        <v>3260030074</v>
      </c>
      <c r="F9" s="8">
        <v>1631189991</v>
      </c>
      <c r="G9" s="8">
        <v>1628840083</v>
      </c>
      <c r="H9" s="9">
        <f>+G9/E9</f>
        <v>0.4996395879874328</v>
      </c>
      <c r="I9" s="8">
        <v>0</v>
      </c>
      <c r="J9" s="9">
        <f>+I9/$E9</f>
        <v>0</v>
      </c>
      <c r="K9" s="8">
        <v>1360283785</v>
      </c>
      <c r="L9" s="9">
        <f>+K9/$E9</f>
        <v>0.41726111542613947</v>
      </c>
      <c r="M9" s="8">
        <v>1360283785</v>
      </c>
      <c r="N9" s="9">
        <f>+M9/$E9</f>
        <v>0.41726111542613947</v>
      </c>
      <c r="O9" s="8">
        <v>1360283785</v>
      </c>
      <c r="P9" s="9">
        <f>+O9/$E9</f>
        <v>0.41726111542613947</v>
      </c>
    </row>
    <row r="10" spans="1:16" ht="36" x14ac:dyDescent="0.2">
      <c r="A10" s="7" t="s">
        <v>31</v>
      </c>
      <c r="B10" s="6" t="s">
        <v>17</v>
      </c>
      <c r="C10" s="6">
        <v>10</v>
      </c>
      <c r="D10" s="7" t="s">
        <v>34</v>
      </c>
      <c r="E10" s="8">
        <v>858045471</v>
      </c>
      <c r="F10" s="8">
        <v>520167482</v>
      </c>
      <c r="G10" s="8">
        <v>337815693</v>
      </c>
      <c r="H10" s="9">
        <f>+G10/E10</f>
        <v>0.39370371899556356</v>
      </c>
      <c r="I10" s="8">
        <v>62296</v>
      </c>
      <c r="J10" s="9">
        <f>+I10/$E10</f>
        <v>7.2602212942628544E-5</v>
      </c>
      <c r="K10" s="8">
        <v>221860541</v>
      </c>
      <c r="L10" s="9">
        <f>+K10/$E10</f>
        <v>0.25856501607244076</v>
      </c>
      <c r="M10" s="8">
        <v>221860541</v>
      </c>
      <c r="N10" s="9">
        <f>+M10/$E10</f>
        <v>0.25856501607244076</v>
      </c>
      <c r="O10" s="8">
        <v>221860541</v>
      </c>
      <c r="P10" s="9">
        <f>+O10/$E10</f>
        <v>0.25856501607244076</v>
      </c>
    </row>
    <row r="11" spans="1:16" x14ac:dyDescent="0.2">
      <c r="A11" s="46" t="s">
        <v>18</v>
      </c>
      <c r="B11" s="46"/>
      <c r="C11" s="46"/>
      <c r="D11" s="46"/>
      <c r="E11" s="10">
        <f>SUM(E8:E10)</f>
        <v>13136232000</v>
      </c>
      <c r="F11" s="10">
        <f>SUM(F8:F10)</f>
        <v>6221937704</v>
      </c>
      <c r="G11" s="10">
        <f>SUM(G8:G10)</f>
        <v>6914232000</v>
      </c>
      <c r="H11" s="11">
        <f t="shared" ref="H11" si="0">+G11/$E11</f>
        <v>0.52634819482481732</v>
      </c>
      <c r="I11" s="10">
        <f>SUM(I8:I10)</f>
        <v>62296</v>
      </c>
      <c r="J11" s="11">
        <f t="shared" ref="J11" si="1">+I11/$E11</f>
        <v>4.7423035768552201E-6</v>
      </c>
      <c r="K11" s="10">
        <f>SUM(K8:K10)</f>
        <v>5847276518</v>
      </c>
      <c r="L11" s="11">
        <f t="shared" ref="L11" si="2">+K11/$E11</f>
        <v>0.44512585633384061</v>
      </c>
      <c r="M11" s="10">
        <f>SUM(M8:M10)</f>
        <v>5847276518</v>
      </c>
      <c r="N11" s="11">
        <f t="shared" ref="N11" si="3">+M11/$E11</f>
        <v>0.44512585633384061</v>
      </c>
      <c r="O11" s="10">
        <f>SUM(O8:O10)</f>
        <v>5847276518</v>
      </c>
      <c r="P11" s="12">
        <f t="shared" ref="P11" si="4">+O11/$E11</f>
        <v>0.44512585633384061</v>
      </c>
    </row>
    <row r="12" spans="1:16" ht="7.5" customHeight="1" x14ac:dyDescent="0.2">
      <c r="A12" s="13"/>
      <c r="B12" s="13"/>
      <c r="C12" s="14"/>
      <c r="D12" s="15"/>
      <c r="E12" s="16"/>
      <c r="F12" s="16"/>
      <c r="G12" s="16"/>
      <c r="H12" s="17"/>
      <c r="I12" s="16"/>
      <c r="J12" s="17"/>
      <c r="K12" s="16"/>
      <c r="L12" s="17"/>
      <c r="M12" s="16"/>
      <c r="N12" s="17"/>
      <c r="O12" s="16"/>
      <c r="P12" s="18"/>
    </row>
    <row r="13" spans="1:16" x14ac:dyDescent="0.2">
      <c r="A13" s="43" t="s">
        <v>19</v>
      </c>
      <c r="B13" s="43"/>
      <c r="C13" s="43"/>
      <c r="D13" s="19"/>
      <c r="E13" s="20"/>
      <c r="F13" s="20"/>
      <c r="G13" s="20"/>
      <c r="H13" s="21"/>
      <c r="I13" s="20"/>
      <c r="J13" s="21"/>
      <c r="K13" s="20"/>
      <c r="L13" s="21"/>
      <c r="M13" s="20"/>
      <c r="N13" s="21"/>
      <c r="O13" s="20"/>
      <c r="P13" s="22"/>
    </row>
    <row r="14" spans="1:16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48</v>
      </c>
      <c r="G14" s="4" t="s">
        <v>7</v>
      </c>
      <c r="H14" s="4" t="s">
        <v>8</v>
      </c>
      <c r="I14" s="4" t="s">
        <v>9</v>
      </c>
      <c r="J14" s="4" t="s">
        <v>10</v>
      </c>
      <c r="K14" s="4" t="s">
        <v>11</v>
      </c>
      <c r="L14" s="4" t="s">
        <v>12</v>
      </c>
      <c r="M14" s="4" t="s">
        <v>13</v>
      </c>
      <c r="N14" s="4" t="s">
        <v>14</v>
      </c>
      <c r="O14" s="4" t="s">
        <v>15</v>
      </c>
      <c r="P14" s="4" t="s">
        <v>16</v>
      </c>
    </row>
    <row r="15" spans="1:16" ht="24" x14ac:dyDescent="0.2">
      <c r="A15" s="5" t="s">
        <v>44</v>
      </c>
      <c r="B15" s="6" t="s">
        <v>17</v>
      </c>
      <c r="C15" s="6">
        <v>10</v>
      </c>
      <c r="D15" s="7" t="s">
        <v>45</v>
      </c>
      <c r="E15" s="8">
        <v>627000000</v>
      </c>
      <c r="F15" s="8">
        <v>4396794</v>
      </c>
      <c r="G15" s="8">
        <v>622603205.05999994</v>
      </c>
      <c r="H15" s="9">
        <f>+G15/$E15</f>
        <v>0.99298756787878784</v>
      </c>
      <c r="I15" s="8">
        <v>0.94</v>
      </c>
      <c r="J15" s="9">
        <f>+I15/$E15</f>
        <v>1.4992025518341307E-9</v>
      </c>
      <c r="K15" s="8">
        <v>611757905.05999994</v>
      </c>
      <c r="L15" s="9">
        <f>+K15/$E15</f>
        <v>0.97569043869218497</v>
      </c>
      <c r="M15" s="8">
        <v>249667803.31</v>
      </c>
      <c r="N15" s="9">
        <f>+M15/$E15</f>
        <v>0.39819426365231259</v>
      </c>
      <c r="O15" s="8">
        <v>249667803.31</v>
      </c>
      <c r="P15" s="9">
        <f>+O15/$E15</f>
        <v>0.39819426365231259</v>
      </c>
    </row>
    <row r="16" spans="1:16" ht="24" x14ac:dyDescent="0.2">
      <c r="A16" s="5" t="s">
        <v>35</v>
      </c>
      <c r="B16" s="6" t="s">
        <v>17</v>
      </c>
      <c r="C16" s="6">
        <v>10</v>
      </c>
      <c r="D16" s="7" t="s">
        <v>36</v>
      </c>
      <c r="E16" s="8">
        <v>5824000000</v>
      </c>
      <c r="F16" s="8">
        <v>1082603205</v>
      </c>
      <c r="G16" s="8">
        <v>4488783921.1499996</v>
      </c>
      <c r="H16" s="9">
        <f>+G16/$E16</f>
        <v>0.77073899745020602</v>
      </c>
      <c r="I16" s="8">
        <v>252612873.84999999</v>
      </c>
      <c r="J16" s="9">
        <f>+I16/$E16</f>
        <v>4.3374463229739008E-2</v>
      </c>
      <c r="K16" s="8">
        <v>4089032827.6500001</v>
      </c>
      <c r="L16" s="9">
        <f>+K16/$E16</f>
        <v>0.70210041683550828</v>
      </c>
      <c r="M16" s="8">
        <v>3357180930.3800001</v>
      </c>
      <c r="N16" s="9">
        <f>+M16/$E16</f>
        <v>0.5764390333756868</v>
      </c>
      <c r="O16" s="8">
        <v>3357180930.3800001</v>
      </c>
      <c r="P16" s="9">
        <f>+O16/$E16</f>
        <v>0.5764390333756868</v>
      </c>
    </row>
    <row r="17" spans="1:16" x14ac:dyDescent="0.2">
      <c r="A17" s="46" t="s">
        <v>20</v>
      </c>
      <c r="B17" s="46"/>
      <c r="C17" s="46"/>
      <c r="D17" s="46"/>
      <c r="E17" s="10">
        <f>+E15+E16</f>
        <v>6451000000</v>
      </c>
      <c r="F17" s="10">
        <f>+F15+F16</f>
        <v>1086999999</v>
      </c>
      <c r="G17" s="10">
        <f>+G15+G16</f>
        <v>5111387126.2099991</v>
      </c>
      <c r="H17" s="11">
        <f>+G17/$E17</f>
        <v>0.79234027688885433</v>
      </c>
      <c r="I17" s="10">
        <f>+I15+I16</f>
        <v>252612874.78999999</v>
      </c>
      <c r="J17" s="11">
        <f t="shared" ref="J17" si="5">+I17/$E17</f>
        <v>3.9158715670438687E-2</v>
      </c>
      <c r="K17" s="10">
        <f>+K15+K16</f>
        <v>4700790732.71</v>
      </c>
      <c r="L17" s="11">
        <f>+K17/$E17</f>
        <v>0.72869178929003253</v>
      </c>
      <c r="M17" s="10">
        <f>+M15+M16</f>
        <v>3606848733.6900001</v>
      </c>
      <c r="N17" s="11">
        <f t="shared" ref="N17" si="6">+M17/$E17</f>
        <v>0.55911466961556344</v>
      </c>
      <c r="O17" s="10">
        <f>+O15+O16</f>
        <v>3606848733.6900001</v>
      </c>
      <c r="P17" s="12">
        <f t="shared" ref="P17" si="7">+O17/$E17</f>
        <v>0.55911466961556344</v>
      </c>
    </row>
    <row r="18" spans="1:16" ht="6" customHeight="1" x14ac:dyDescent="0.2">
      <c r="A18" s="13"/>
      <c r="B18" s="13"/>
      <c r="C18" s="14"/>
      <c r="D18" s="13"/>
      <c r="E18" s="16"/>
      <c r="F18" s="16"/>
      <c r="G18" s="16"/>
      <c r="H18" s="17"/>
      <c r="I18" s="16"/>
      <c r="J18" s="17"/>
      <c r="K18" s="16"/>
      <c r="L18" s="17"/>
      <c r="M18" s="16"/>
      <c r="N18" s="17"/>
      <c r="O18" s="16"/>
      <c r="P18" s="18"/>
    </row>
    <row r="19" spans="1:16" x14ac:dyDescent="0.2">
      <c r="A19" s="43" t="s">
        <v>21</v>
      </c>
      <c r="B19" s="43"/>
      <c r="C19" s="23"/>
      <c r="D19" s="24"/>
      <c r="E19" s="20"/>
      <c r="F19" s="20"/>
      <c r="G19" s="20"/>
      <c r="H19" s="21"/>
      <c r="I19" s="20"/>
      <c r="J19" s="21"/>
      <c r="K19" s="20"/>
      <c r="L19" s="21"/>
      <c r="M19" s="20"/>
      <c r="N19" s="21"/>
      <c r="O19" s="20"/>
      <c r="P19" s="22"/>
    </row>
    <row r="20" spans="1:16" x14ac:dyDescent="0.2">
      <c r="A20" s="4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48</v>
      </c>
      <c r="G20" s="4" t="s">
        <v>7</v>
      </c>
      <c r="H20" s="4" t="s">
        <v>8</v>
      </c>
      <c r="I20" s="4" t="s">
        <v>9</v>
      </c>
      <c r="J20" s="4" t="s">
        <v>10</v>
      </c>
      <c r="K20" s="4" t="s">
        <v>11</v>
      </c>
      <c r="L20" s="4" t="s">
        <v>12</v>
      </c>
      <c r="M20" s="4" t="s">
        <v>13</v>
      </c>
      <c r="N20" s="4" t="s">
        <v>14</v>
      </c>
      <c r="O20" s="4" t="s">
        <v>15</v>
      </c>
      <c r="P20" s="4" t="s">
        <v>16</v>
      </c>
    </row>
    <row r="21" spans="1:16" ht="36" x14ac:dyDescent="0.2">
      <c r="A21" s="5" t="s">
        <v>38</v>
      </c>
      <c r="B21" s="6" t="s">
        <v>17</v>
      </c>
      <c r="C21" s="6">
        <v>10</v>
      </c>
      <c r="D21" s="7" t="s">
        <v>37</v>
      </c>
      <c r="E21" s="8">
        <v>9270000</v>
      </c>
      <c r="F21" s="8">
        <v>0</v>
      </c>
      <c r="G21" s="8">
        <v>9270000</v>
      </c>
      <c r="H21" s="9">
        <f>+G21/$E21</f>
        <v>1</v>
      </c>
      <c r="I21" s="8">
        <v>0</v>
      </c>
      <c r="J21" s="9">
        <f>+I21/$E21</f>
        <v>0</v>
      </c>
      <c r="K21" s="42">
        <v>7707965</v>
      </c>
      <c r="L21" s="9">
        <f>+K21/$E21</f>
        <v>0.83149568500539373</v>
      </c>
      <c r="M21" s="42">
        <v>7707965</v>
      </c>
      <c r="N21" s="9">
        <f>+M21/$E21</f>
        <v>0.83149568500539373</v>
      </c>
      <c r="O21" s="42">
        <v>7707965</v>
      </c>
      <c r="P21" s="9">
        <f>+O21/$E21</f>
        <v>0.83149568500539373</v>
      </c>
    </row>
    <row r="22" spans="1:16" x14ac:dyDescent="0.2">
      <c r="A22" s="5" t="s">
        <v>46</v>
      </c>
      <c r="B22" s="6" t="s">
        <v>17</v>
      </c>
      <c r="C22" s="6">
        <v>10</v>
      </c>
      <c r="D22" s="7" t="s">
        <v>47</v>
      </c>
      <c r="E22" s="8">
        <v>100000000</v>
      </c>
      <c r="F22" s="8">
        <v>0</v>
      </c>
      <c r="G22" s="8">
        <v>0</v>
      </c>
      <c r="H22" s="9">
        <f>+G22/$E22</f>
        <v>0</v>
      </c>
      <c r="I22" s="8">
        <v>100000000</v>
      </c>
      <c r="J22" s="9">
        <f>+I22/$E22</f>
        <v>1</v>
      </c>
      <c r="K22" s="8">
        <v>0</v>
      </c>
      <c r="L22" s="9">
        <f>+K22/$E22</f>
        <v>0</v>
      </c>
      <c r="M22" s="8">
        <v>0</v>
      </c>
      <c r="N22" s="9">
        <f>+M22/$E22</f>
        <v>0</v>
      </c>
      <c r="O22" s="8">
        <v>0</v>
      </c>
      <c r="P22" s="9">
        <f>+O22/$E22</f>
        <v>0</v>
      </c>
    </row>
    <row r="24" spans="1:16" x14ac:dyDescent="0.2">
      <c r="A24" s="36"/>
      <c r="B24" s="37"/>
      <c r="C24" s="37"/>
      <c r="D24" s="38"/>
      <c r="E24" s="39"/>
      <c r="F24" s="39"/>
      <c r="G24" s="39"/>
      <c r="H24" s="40"/>
      <c r="I24" s="39"/>
      <c r="J24" s="40"/>
      <c r="K24" s="39"/>
      <c r="L24" s="40"/>
      <c r="M24" s="39"/>
      <c r="N24" s="40"/>
      <c r="O24" s="39"/>
      <c r="P24" s="41"/>
    </row>
    <row r="25" spans="1:16" x14ac:dyDescent="0.2">
      <c r="A25" s="4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48</v>
      </c>
      <c r="G25" s="4" t="s">
        <v>7</v>
      </c>
      <c r="H25" s="4" t="s">
        <v>8</v>
      </c>
      <c r="I25" s="4" t="s">
        <v>9</v>
      </c>
      <c r="J25" s="4" t="s">
        <v>10</v>
      </c>
      <c r="K25" s="4" t="s">
        <v>11</v>
      </c>
      <c r="L25" s="4" t="s">
        <v>12</v>
      </c>
      <c r="M25" s="4" t="s">
        <v>13</v>
      </c>
      <c r="N25" s="4" t="s">
        <v>14</v>
      </c>
      <c r="O25" s="4" t="s">
        <v>15</v>
      </c>
      <c r="P25" s="4" t="s">
        <v>16</v>
      </c>
    </row>
    <row r="26" spans="1:16" x14ac:dyDescent="0.2">
      <c r="A26" s="5" t="s">
        <v>39</v>
      </c>
      <c r="B26" s="6" t="s">
        <v>17</v>
      </c>
      <c r="C26" s="6" t="s">
        <v>28</v>
      </c>
      <c r="D26" s="7" t="s">
        <v>42</v>
      </c>
      <c r="E26" s="8">
        <v>4120000</v>
      </c>
      <c r="F26" s="8">
        <v>0</v>
      </c>
      <c r="G26" s="8">
        <v>0</v>
      </c>
      <c r="H26" s="9">
        <f>+G26/$E26</f>
        <v>0</v>
      </c>
      <c r="I26" s="8">
        <v>4120000</v>
      </c>
      <c r="J26" s="9">
        <f>+I26/$E26</f>
        <v>1</v>
      </c>
      <c r="K26" s="8">
        <v>0</v>
      </c>
      <c r="L26" s="9">
        <f>+K26/$E26</f>
        <v>0</v>
      </c>
      <c r="M26" s="8">
        <v>0</v>
      </c>
      <c r="N26" s="9">
        <f>+M26/$E26</f>
        <v>0</v>
      </c>
      <c r="O26" s="8">
        <v>0</v>
      </c>
      <c r="P26" s="9">
        <f>+O26/$E26</f>
        <v>0</v>
      </c>
    </row>
    <row r="27" spans="1:16" ht="24" x14ac:dyDescent="0.2">
      <c r="A27" s="5" t="s">
        <v>40</v>
      </c>
      <c r="B27" s="6" t="s">
        <v>17</v>
      </c>
      <c r="C27" s="6" t="s">
        <v>41</v>
      </c>
      <c r="D27" s="7" t="s">
        <v>43</v>
      </c>
      <c r="E27" s="8">
        <v>34015000</v>
      </c>
      <c r="F27" s="8">
        <v>0</v>
      </c>
      <c r="G27" s="8">
        <v>34015000</v>
      </c>
      <c r="H27" s="9">
        <f>+G27/$E27</f>
        <v>1</v>
      </c>
      <c r="I27" s="8">
        <v>0</v>
      </c>
      <c r="J27" s="9">
        <f>+I27/$E27</f>
        <v>0</v>
      </c>
      <c r="K27" s="8">
        <v>34015000</v>
      </c>
      <c r="L27" s="9">
        <f>+K27/$E27</f>
        <v>1</v>
      </c>
      <c r="M27" s="8">
        <v>34015000</v>
      </c>
      <c r="N27" s="9">
        <f>+M27/$E27</f>
        <v>1</v>
      </c>
      <c r="O27" s="8">
        <v>34015000</v>
      </c>
      <c r="P27" s="9">
        <f>+O27/$E27</f>
        <v>1</v>
      </c>
    </row>
    <row r="28" spans="1:16" x14ac:dyDescent="0.2">
      <c r="A28" s="36"/>
      <c r="B28" s="37"/>
      <c r="C28" s="37"/>
      <c r="D28" s="38"/>
      <c r="E28" s="39"/>
      <c r="F28" s="39"/>
      <c r="G28" s="39"/>
      <c r="H28" s="40"/>
      <c r="I28" s="39"/>
      <c r="J28" s="40"/>
      <c r="K28" s="39"/>
      <c r="L28" s="40"/>
      <c r="M28" s="39"/>
      <c r="N28" s="40"/>
      <c r="O28" s="39"/>
      <c r="P28" s="41"/>
    </row>
    <row r="29" spans="1:16" x14ac:dyDescent="0.2">
      <c r="A29" s="46" t="s">
        <v>22</v>
      </c>
      <c r="B29" s="46"/>
      <c r="C29" s="46"/>
      <c r="D29" s="46"/>
      <c r="E29" s="10">
        <f>+E11+E17+E22+E21+E26+E27</f>
        <v>19734637000</v>
      </c>
      <c r="F29" s="10">
        <f>+F11+F17+F22+F21+F26+F27</f>
        <v>7308937703</v>
      </c>
      <c r="G29" s="10">
        <f>+G11+G17+G22+G21+G26+G27</f>
        <v>12068904126.209999</v>
      </c>
      <c r="H29" s="11">
        <f t="shared" ref="H29:H36" si="8">+G29/E29</f>
        <v>0.61155946908017611</v>
      </c>
      <c r="I29" s="10">
        <f>+I11+I17+I22+I21+I26+I27</f>
        <v>356795170.78999996</v>
      </c>
      <c r="J29" s="11">
        <f t="shared" ref="J29:J36" si="9">+I29/E29</f>
        <v>1.8079641940715704E-2</v>
      </c>
      <c r="K29" s="10">
        <f>+K11+K17+K22+K21+K26+K27</f>
        <v>10589790215.709999</v>
      </c>
      <c r="L29" s="11">
        <f t="shared" ref="L29:L36" si="10">+K29/E29</f>
        <v>0.53660932378487625</v>
      </c>
      <c r="M29" s="10">
        <f>+M11+M17+M22+M21+M26+M27</f>
        <v>9495848216.6900005</v>
      </c>
      <c r="N29" s="11">
        <f t="shared" ref="N29:N36" si="11">+M29/E29</f>
        <v>0.4811767359435089</v>
      </c>
      <c r="O29" s="10">
        <f>+O11+O17+O22+O21+O26+O27</f>
        <v>9495848216.6900005</v>
      </c>
      <c r="P29" s="12">
        <f>+O29/E29</f>
        <v>0.4811767359435089</v>
      </c>
    </row>
    <row r="30" spans="1:16" ht="6.75" customHeight="1" x14ac:dyDescent="0.2">
      <c r="A30" s="31"/>
      <c r="B30" s="31"/>
      <c r="C30" s="31"/>
      <c r="D30" s="31"/>
      <c r="E30" s="16"/>
      <c r="F30" s="16"/>
      <c r="G30" s="16"/>
      <c r="H30" s="17"/>
      <c r="I30" s="16"/>
      <c r="J30" s="17"/>
      <c r="K30" s="16"/>
      <c r="L30" s="17"/>
      <c r="M30" s="16"/>
      <c r="N30" s="17"/>
      <c r="O30" s="16"/>
      <c r="P30" s="18"/>
    </row>
    <row r="31" spans="1:16" ht="12" customHeight="1" x14ac:dyDescent="0.2">
      <c r="A31" s="32" t="s">
        <v>23</v>
      </c>
      <c r="B31" s="33"/>
      <c r="C31" s="33"/>
      <c r="D31" s="33"/>
      <c r="E31" s="20"/>
      <c r="F31" s="20"/>
      <c r="G31" s="20"/>
      <c r="H31" s="21"/>
      <c r="I31" s="20"/>
      <c r="J31" s="21"/>
      <c r="K31" s="20"/>
      <c r="L31" s="21"/>
      <c r="M31" s="20"/>
      <c r="N31" s="21"/>
      <c r="O31" s="20"/>
      <c r="P31" s="22"/>
    </row>
    <row r="32" spans="1:16" x14ac:dyDescent="0.2">
      <c r="A32" s="4" t="s">
        <v>2</v>
      </c>
      <c r="B32" s="4" t="s">
        <v>3</v>
      </c>
      <c r="C32" s="4" t="s">
        <v>4</v>
      </c>
      <c r="D32" s="4" t="s">
        <v>5</v>
      </c>
      <c r="E32" s="4" t="s">
        <v>6</v>
      </c>
      <c r="F32" s="4" t="s">
        <v>48</v>
      </c>
      <c r="G32" s="4" t="s">
        <v>7</v>
      </c>
      <c r="H32" s="4" t="s">
        <v>8</v>
      </c>
      <c r="I32" s="4" t="s">
        <v>9</v>
      </c>
      <c r="J32" s="4" t="s">
        <v>10</v>
      </c>
      <c r="K32" s="4" t="s">
        <v>11</v>
      </c>
      <c r="L32" s="4" t="s">
        <v>12</v>
      </c>
      <c r="M32" s="4" t="s">
        <v>13</v>
      </c>
      <c r="N32" s="4" t="s">
        <v>14</v>
      </c>
      <c r="O32" s="4" t="s">
        <v>15</v>
      </c>
      <c r="P32" s="4" t="s">
        <v>16</v>
      </c>
    </row>
    <row r="33" spans="1:16" ht="54" customHeight="1" x14ac:dyDescent="0.2">
      <c r="A33" s="5" t="s">
        <v>24</v>
      </c>
      <c r="B33" s="6" t="s">
        <v>17</v>
      </c>
      <c r="C33" s="6" t="s">
        <v>41</v>
      </c>
      <c r="D33" s="7" t="s">
        <v>25</v>
      </c>
      <c r="E33" s="8">
        <v>25316664380</v>
      </c>
      <c r="F33" s="8">
        <v>1541000000</v>
      </c>
      <c r="G33" s="8">
        <v>23494178071.349998</v>
      </c>
      <c r="H33" s="9">
        <f>+G33/E33</f>
        <v>0.92801238420296184</v>
      </c>
      <c r="I33" s="8">
        <v>281486308.64999998</v>
      </c>
      <c r="J33" s="9">
        <f>+I33/E33</f>
        <v>1.1118617540799423E-2</v>
      </c>
      <c r="K33" s="8">
        <v>23069123642.349998</v>
      </c>
      <c r="L33" s="9">
        <f>+K33/E33</f>
        <v>0.91122287265357338</v>
      </c>
      <c r="M33" s="8">
        <v>18492885033.75</v>
      </c>
      <c r="N33" s="9">
        <f>+M33/E33</f>
        <v>0.73046293761982561</v>
      </c>
      <c r="O33" s="8">
        <v>18486875356.75</v>
      </c>
      <c r="P33" s="9">
        <f>+O33/E33</f>
        <v>0.73022555733505368</v>
      </c>
    </row>
    <row r="34" spans="1:16" x14ac:dyDescent="0.2">
      <c r="A34" s="46" t="s">
        <v>26</v>
      </c>
      <c r="B34" s="46"/>
      <c r="C34" s="46"/>
      <c r="D34" s="46"/>
      <c r="E34" s="10">
        <f>SUM(E33:E33)</f>
        <v>25316664380</v>
      </c>
      <c r="F34" s="10">
        <f>SUM(F33:F33)</f>
        <v>1541000000</v>
      </c>
      <c r="G34" s="10">
        <f>SUM(G33:G33)</f>
        <v>23494178071.349998</v>
      </c>
      <c r="H34" s="11">
        <f t="shared" ref="H34" si="12">+G34/$E34</f>
        <v>0.92801238420296184</v>
      </c>
      <c r="I34" s="10">
        <f>SUM(I33:I33)</f>
        <v>281486308.64999998</v>
      </c>
      <c r="J34" s="11">
        <f t="shared" ref="J34" si="13">+I34/$E34</f>
        <v>1.1118617540799423E-2</v>
      </c>
      <c r="K34" s="10">
        <f>SUM(K33:K33)</f>
        <v>23069123642.349998</v>
      </c>
      <c r="L34" s="11">
        <f t="shared" ref="L34" si="14">+K34/$E34</f>
        <v>0.91122287265357338</v>
      </c>
      <c r="M34" s="10">
        <f>SUM(M33:M33)</f>
        <v>18492885033.75</v>
      </c>
      <c r="N34" s="11">
        <f t="shared" ref="N34" si="15">+M34/$E34</f>
        <v>0.73046293761982561</v>
      </c>
      <c r="O34" s="10">
        <f>SUM(O33:O33)</f>
        <v>18486875356.75</v>
      </c>
      <c r="P34" s="12">
        <f t="shared" ref="P34" si="16">+O34/$E34</f>
        <v>0.73022555733505368</v>
      </c>
    </row>
    <row r="35" spans="1:16" ht="7.5" customHeight="1" x14ac:dyDescent="0.2">
      <c r="A35" s="25"/>
      <c r="B35" s="25"/>
      <c r="C35" s="26"/>
      <c r="D35" s="27"/>
      <c r="E35" s="28"/>
      <c r="F35" s="28"/>
      <c r="G35" s="28"/>
      <c r="H35" s="29"/>
      <c r="I35" s="28"/>
      <c r="J35" s="29"/>
      <c r="K35" s="28"/>
      <c r="L35" s="29"/>
      <c r="M35" s="28"/>
      <c r="N35" s="29"/>
      <c r="O35" s="28"/>
      <c r="P35" s="30"/>
    </row>
    <row r="36" spans="1:16" x14ac:dyDescent="0.2">
      <c r="A36" s="46" t="s">
        <v>27</v>
      </c>
      <c r="B36" s="46"/>
      <c r="C36" s="46"/>
      <c r="D36" s="46"/>
      <c r="E36" s="10">
        <f>+E29+E34</f>
        <v>45051301380</v>
      </c>
      <c r="F36" s="10">
        <f>+F29+F34</f>
        <v>8849937703</v>
      </c>
      <c r="G36" s="10">
        <f>+G29+G34</f>
        <v>35563082197.559998</v>
      </c>
      <c r="H36" s="11">
        <f t="shared" si="8"/>
        <v>0.78939078579753996</v>
      </c>
      <c r="I36" s="10">
        <f>+I29+I34</f>
        <v>638281479.43999994</v>
      </c>
      <c r="J36" s="11">
        <f t="shared" si="9"/>
        <v>1.4167881057557142E-2</v>
      </c>
      <c r="K36" s="10">
        <f>+K29+K34</f>
        <v>33658913858.059998</v>
      </c>
      <c r="L36" s="11">
        <f t="shared" si="10"/>
        <v>0.74712411910485854</v>
      </c>
      <c r="M36" s="10">
        <f>+M29+M34</f>
        <v>27988733250.440002</v>
      </c>
      <c r="N36" s="11">
        <f t="shared" si="11"/>
        <v>0.62126359046456481</v>
      </c>
      <c r="O36" s="10">
        <f>+O29+O34</f>
        <v>27982723573.440002</v>
      </c>
      <c r="P36" s="12">
        <f>+O36/E36</f>
        <v>0.62113019416266202</v>
      </c>
    </row>
    <row r="37" spans="1:16" ht="0" hidden="1" customHeight="1" x14ac:dyDescent="0.2"/>
    <row r="39" spans="1:16" x14ac:dyDescent="0.2">
      <c r="O39" s="35"/>
    </row>
  </sheetData>
  <mergeCells count="11">
    <mergeCell ref="A17:D17"/>
    <mergeCell ref="A19:B19"/>
    <mergeCell ref="A29:D29"/>
    <mergeCell ref="A34:D34"/>
    <mergeCell ref="A36:D36"/>
    <mergeCell ref="A13:C13"/>
    <mergeCell ref="A1:N3"/>
    <mergeCell ref="O1:P3"/>
    <mergeCell ref="A5:B5"/>
    <mergeCell ref="A6:C6"/>
    <mergeCell ref="A11:D11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2020-12-01T14:41:34Z</dcterms:modified>
</cp:coreProperties>
</file>