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 activeTab="1"/>
  </bookViews>
  <sheets>
    <sheet name="CONSOLIDADO OFERTAS" sheetId="1" r:id="rId1"/>
    <sheet name="ORDEN DE OFERTAS" sheetId="2" r:id="rId2"/>
    <sheet name="REVISION OFERTA FLOREZ Y ALVARE" sheetId="3" r:id="rId3"/>
  </sheets>
  <definedNames>
    <definedName name="_xlnm._FilterDatabase" localSheetId="2" hidden="1">'REVISION OFERTA FLOREZ Y ALVARE'!$A$1:$I$79</definedName>
  </definedNames>
  <calcPr calcId="145621"/>
</workbook>
</file>

<file path=xl/calcChain.xml><?xml version="1.0" encoding="utf-8"?>
<calcChain xmlns="http://schemas.openxmlformats.org/spreadsheetml/2006/main">
  <c r="F79" i="3" l="1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E18" i="2" l="1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<sst xmlns="http://schemas.openxmlformats.org/spreadsheetml/2006/main" count="218" uniqueCount="196">
  <si>
    <t>Coordinador de tiempo completo</t>
  </si>
  <si>
    <t>Operario de aseo y cafetería</t>
  </si>
  <si>
    <t>Operario de mantenimiento capacitado para trabajo en alturas nivel básico</t>
  </si>
  <si>
    <t>Jardinero</t>
  </si>
  <si>
    <t>Jardinería</t>
  </si>
  <si>
    <t>Fumigación</t>
  </si>
  <si>
    <t>Servicio</t>
  </si>
  <si>
    <t>Cantidad</t>
  </si>
  <si>
    <t>Item</t>
  </si>
  <si>
    <t xml:space="preserve">Bienes de aseo y cafeteria </t>
  </si>
  <si>
    <t>Subtotal</t>
  </si>
  <si>
    <t>% AIU</t>
  </si>
  <si>
    <t>IVA</t>
  </si>
  <si>
    <t>Total</t>
  </si>
  <si>
    <t>Valor Total Para el proceso Entidad</t>
  </si>
  <si>
    <t>ASEOCOLBA</t>
  </si>
  <si>
    <t>CLEANER S.A</t>
  </si>
  <si>
    <t xml:space="preserve">EASY CLEAN </t>
  </si>
  <si>
    <t xml:space="preserve">LADOINSA </t>
  </si>
  <si>
    <t>REPRESENTACIONES E INVERSIONES ELITE</t>
  </si>
  <si>
    <t>FLOREZ Y ALVAREZ S.A.S</t>
  </si>
  <si>
    <t>SERDAN S.A.</t>
  </si>
  <si>
    <t>SERVIASEO</t>
  </si>
  <si>
    <t>SERVILIMPIEZA</t>
  </si>
  <si>
    <t>SERVIESPECIALES</t>
  </si>
  <si>
    <t>SERVIEFICIENTE</t>
  </si>
  <si>
    <t xml:space="preserve">ASEO COLOMBIA </t>
  </si>
  <si>
    <t>BIOLIMPIEZA</t>
  </si>
  <si>
    <t>EMINSER</t>
  </si>
  <si>
    <t>PROPUESTA</t>
  </si>
  <si>
    <t xml:space="preserve">VALOR OFERTADO </t>
  </si>
  <si>
    <t xml:space="preserve">VALOR MENSUAL </t>
  </si>
  <si>
    <t>TOTAL DESCUENTO O DIFERENCIA</t>
  </si>
  <si>
    <t>No.</t>
  </si>
  <si>
    <t>Bien</t>
  </si>
  <si>
    <t xml:space="preserve">Especificación </t>
  </si>
  <si>
    <t>Jabón para loza 1</t>
  </si>
  <si>
    <t>- Con agente(s) tensoactivo(s) principal(es) con efecto limpiador y desengrasante en una concentración mínima del 8%.
- Disponible en mínimo (2) dos fragancias</t>
  </si>
  <si>
    <t>Jabón de dispensador para manos 3</t>
  </si>
  <si>
    <t>- Con agente limpiador en una concentración mínima del 6%.
- Con agente antibacterial en una concentración mínima del 0,2%
- Con agente humectante en una concentración mínima del 3%
- pH entre 5 y 8
- Disponible en mínimo (2) dos fragancias</t>
  </si>
  <si>
    <t>Limpiador multiusos 1</t>
  </si>
  <si>
    <t>- Con agente(s) tensoactivo(s) principal(es) con efecto limpiador en una concentración mínima del 8%
- Disponible en mínimo (2) dos fragancias</t>
  </si>
  <si>
    <t>Líquido desengrasante</t>
  </si>
  <si>
    <t>- Con agente(s) tensoactivo(s) principal(es) con efecto limpiador y desengrasante en una concentración mínima del 10%
- Disponible en mínimo (2) dos fragancias</t>
  </si>
  <si>
    <t>Detergente multiusos en polvo</t>
  </si>
  <si>
    <t xml:space="preserve">-Con agente tensoactivo de mínimo 60% de biodegradabilidad
-Con efecto limpiador de mínimo 9%. </t>
  </si>
  <si>
    <t>Desinfectante para uso general 1</t>
  </si>
  <si>
    <t>- Con agente(s) tensoactivo(s) con efecto antibacterial en una concentración mínima del 0,2%
- Con agente(s) tensoactivo(s) con efecto limpiador y desengrasante en una concentración mínima del 1,5%</t>
  </si>
  <si>
    <t>Líquido para limpiar vidrios 1</t>
  </si>
  <si>
    <t>- Con agente(s) principal(es) con efecto limpiador y desengrasante en una concentración mínima del 4%
- Disponible mínimo en dos (2) fragancias</t>
  </si>
  <si>
    <t>Blanqueador o hipoclorito 1</t>
  </si>
  <si>
    <t>- Solución con una concentración mínima del 5%</t>
  </si>
  <si>
    <t>Alcohol industrial 1</t>
  </si>
  <si>
    <t>- Solución acuosa de alcohol etílico desnaturalizado con una concentración mínima de 95%
- Desnaturalizado</t>
  </si>
  <si>
    <t xml:space="preserve"> Champú para alfombras y tapizados 1</t>
  </si>
  <si>
    <t>- Con agente(s) principal(es) con efecto limpiador en una concentración mínima del 8%</t>
  </si>
  <si>
    <t>Desodorizador de alfombras y tapizados</t>
  </si>
  <si>
    <t>- Con agente con efecto neutralizador de la molécula de olor.</t>
  </si>
  <si>
    <t xml:space="preserve">Lustrador de muebles </t>
  </si>
  <si>
    <t>- Con agentes limpiadores y abrillantadores en una concentración mínima del 5%
- Con agente con efecto protector ante rayos ultravioleta</t>
  </si>
  <si>
    <t>Sellante para pisos</t>
  </si>
  <si>
    <t>- Polimérico autobrillante.
- Con polímeros acrílicos, nivelantes y plastificantes.
- Contenido mínimo de sólidos del 20%</t>
  </si>
  <si>
    <t>Mantenedor de pisos</t>
  </si>
  <si>
    <t>- Polimérico autobrillante.
- Con polímeros acrílicos, nivelantes y plastificantes.
- Contenido mínimo de sólidos del 8%</t>
  </si>
  <si>
    <t xml:space="preserve">Removedor de cera </t>
  </si>
  <si>
    <t>- Con agente activo alcalino en una concentración mínima del 20%
- pH entre 11 y 14</t>
  </si>
  <si>
    <t>Varsol  ecológico</t>
  </si>
  <si>
    <t>- Solución con agentes desinfectantes, desmanchadores y desengrasantes  en concentración mínima del 15%. 
- Biodegradable mínimo en un 95%</t>
  </si>
  <si>
    <t>Ambientador 1</t>
  </si>
  <si>
    <t>- Solución con alcohol etílico y solventes. 
- Con fragancia en una concentración del 1,5%
- En múltiples fragancias</t>
  </si>
  <si>
    <t>Limpiones 1</t>
  </si>
  <si>
    <t>- En tela de toalla fileteada
- Color blanco sin estampado
- Tamaño mínimo de 45cm de largo por 45cm de ancho.</t>
  </si>
  <si>
    <t>- En tela fileteada
- Color blanco sin estampado
-Tamaño mínimo de 100 cm de largo por 70 cm de ancho</t>
  </si>
  <si>
    <t>Bayetilla 1</t>
  </si>
  <si>
    <t>Bayetilla 2</t>
  </si>
  <si>
    <t>- En tela fileteada
- Color rojo sin estampado
-Tamaño mínimo de 100 cm de largo por 70 cm de ancho</t>
  </si>
  <si>
    <t>Paño absorbente multiusos 1</t>
  </si>
  <si>
    <t>- Material que no libera motas o pelusas
-Interfoliado 
- Reutilizable
- Tamaño mínimo de 38 cm de largo por 25 cm de ancho</t>
  </si>
  <si>
    <t>Esponjilla 2</t>
  </si>
  <si>
    <t>- Doble uso (material de esponjilla blanda y abrasiva)
- Tamaño mínimo de 7 cm de largo por 10 cm de ancho</t>
  </si>
  <si>
    <t>Escoba 1</t>
  </si>
  <si>
    <t>- Cerdas suaves elaboradas con PET calibre entre 0,3 y 0,4 mm.
- Área de barrido mínima de 25 cm de largo por 8 cm de ancho por 10 cm de alto
- Material de base en plástico con acople tipo rosca
- Mango metálico con una extensión mínima de 140 cm</t>
  </si>
  <si>
    <t>Trapero 1</t>
  </si>
  <si>
    <t>- Elaborado con hilaza de algodón natural
- Mecha con peso mínimo 250 gr y extensión mínima de 32 cm de largo
- Encabado con mango de madera con una extensión mínima de 140 cm</t>
  </si>
  <si>
    <t>Mecha para trapero 2</t>
  </si>
  <si>
    <t>-Elaborado con hilaza de algodón natural
- Peso mínimo de 350 gr</t>
  </si>
  <si>
    <t>Cepillo para sanitario (churrusco)</t>
  </si>
  <si>
    <t xml:space="preserve">- Cerdas duras elaboradas en fibras plásticas
- Extensión mínima de las cerdas es de 2,5 cm
- Base y mango elaborados en plástico
- Mango con longitud mínima de 33 cm </t>
  </si>
  <si>
    <t>Pads 4</t>
  </si>
  <si>
    <t>- Para remoción
- Diámetro mínimo de 20 pulgadas
- Café o negro</t>
  </si>
  <si>
    <t>Boneth 1</t>
  </si>
  <si>
    <t>- Diámetro mínimo de 16 pulgadas
- Elaborado en hilaza de algodón</t>
  </si>
  <si>
    <t>Bolsas plástica 4</t>
  </si>
  <si>
    <t>- Elaborada en polietileno de baja densidad
- De color rojo
- Calibre de mínimo 1 ,4
- Tamaño de 40 cm de ancho por 55 cm de largo</t>
  </si>
  <si>
    <t>Bolsas plástica 19</t>
  </si>
  <si>
    <t>- Elaborada en polietileno de baja densidad
- De color negro
- Calibre de mínimo 2,5
- Tamaño de 80 cm de ancho por 110 cm de largo</t>
  </si>
  <si>
    <t>Bolsas plástica 20</t>
  </si>
  <si>
    <t>- Elaborada en polietileno de baja densidad
- De color verde
- Calibre de mínimo 2,5
- Tamaño de 80 cm de ancho por 110 cm de largo</t>
  </si>
  <si>
    <t>Bolsas plástica 21</t>
  </si>
  <si>
    <t>- Elaborada en polietileno de baja densidad
- De color blanco
-Calibre de mínimo 2,5
- Tamaño de 80 cm de ancho por 110 cm de largo</t>
  </si>
  <si>
    <t>Guantes 1</t>
  </si>
  <si>
    <t>- Tipo doméstico
- Elaborados en látex
- Calibre mínimo de 18
- Tallas 7 a 9
- Color amarillo</t>
  </si>
  <si>
    <t>Guantes 3</t>
  </si>
  <si>
    <t>- Tipo doméstico
- Elaborados en látex
- Calibre mínimo de 25
- Tallas 7 a 9
- Color negro</t>
  </si>
  <si>
    <t>Guantes 7</t>
  </si>
  <si>
    <t>- Elaborados en carnaza
- Tallas 7 a 9</t>
  </si>
  <si>
    <t>Tapabocas 1</t>
  </si>
  <si>
    <t xml:space="preserve">- Elaborado en tela no tejida
- Desechable
- Con tiras elásticas </t>
  </si>
  <si>
    <t>Tapabocas 2</t>
  </si>
  <si>
    <t>- Elaborado en tela no tejida de polipropileno y poliester
- Desechable
- Con tiras elásticas
- Con soporte nasal</t>
  </si>
  <si>
    <t>Papel higiénico 1</t>
  </si>
  <si>
    <t>- Rollo con longitud mínima de 32 metros
- Doble hoja blanca
- Sin fragancia</t>
  </si>
  <si>
    <t>Papel higiénico 5</t>
  </si>
  <si>
    <t>- Rollo con longitud mínima de 400 metros
- Hoja sencilla de color blanco
- Sin fragancia</t>
  </si>
  <si>
    <t>Vasos 1</t>
  </si>
  <si>
    <t>- Elaborado en plástico
- Color blanco
- Capacidad mínima de 9 oz</t>
  </si>
  <si>
    <t>Vasos 2</t>
  </si>
  <si>
    <t>- Elaborado en cartón 100% biodegradable
- Capacidad mínima de 4 oz</t>
  </si>
  <si>
    <t>Mezcladores</t>
  </si>
  <si>
    <t>- Elaborados en plástico
- Calibre mínimo de 2
- Longitud mínima de 11 cm
- Color rojo, café o blanco</t>
  </si>
  <si>
    <t>Servilleta papel</t>
  </si>
  <si>
    <t>- Tipo cafetería
- Color blanco
- Dimensiones mínimas de 25 cm de largo y 15 cm de ancho</t>
  </si>
  <si>
    <t>Filtro para greca 2</t>
  </si>
  <si>
    <t>- Elaborada en tela
- Para greca
- Capacidad de una 1 libra</t>
  </si>
  <si>
    <t>Termo para café 2</t>
  </si>
  <si>
    <t>- Elaborada en acero inoxidable
- Con válvula dispensadora
- Capacidad mínima de 1.9 litros</t>
  </si>
  <si>
    <t>Café 1</t>
  </si>
  <si>
    <t>- 100% café tostado y molido
- Tipo medio
- Empacada en bolsa de polipropileno aluminizada resistente a la humedad y al oxígeno
- Debe cumplir con Resolución 333 de 2011 sobre rotulado y etiquetado nutricional y las normas que la modifiquen</t>
  </si>
  <si>
    <t>Crema para café</t>
  </si>
  <si>
    <t>- No láctea
- Debe cumplir con Resolución 333 de 2011 sobre rotulado y etiquetado nutricional y las normas que la modifiquen</t>
  </si>
  <si>
    <t>Crema para café light</t>
  </si>
  <si>
    <t>Azúcar 1</t>
  </si>
  <si>
    <t>- Blanca
- Empaque elaborado en materiales atóxicos
- Debe cumplir con Resolución 333 de 2011 sobre rotulado y etiquetado nutricional y las normas que la modifiquen</t>
  </si>
  <si>
    <t xml:space="preserve">Aromática </t>
  </si>
  <si>
    <t>- Para infusión
- Cajas disponbiles en mínimo tres (3) sabores
- 100% naturales</t>
  </si>
  <si>
    <t>Infusión frutal</t>
  </si>
  <si>
    <t>- Para infusión
- 100% naturales
- Incluye fresa, mora, lulo, piña y maracuyá</t>
  </si>
  <si>
    <t>Destapador para sanitario (chupa)</t>
  </si>
  <si>
    <t>- Tipo campana
- Chupa elaborada en caucho
- Diámetro mínimo de 12 cm
- Mango elaborado en plástico o madera
- Mango con longitud mínima de 33 cm</t>
  </si>
  <si>
    <t>Pocillos (Compra)</t>
  </si>
  <si>
    <t>- Elaborado en porcelana blanca para café
- Sin diseño
- De mínimo 150 cc
- No se debe rayar con el uso de cubiertos
- Debe ser apta para uso en microondas</t>
  </si>
  <si>
    <t>Juego de cubiertos (Compra)</t>
  </si>
  <si>
    <t xml:space="preserve">- Elaborados en acero inoxidable
- Incluye cuchillo (longitud mínima de 20 cm), tenedor (longitud mínima de 17 cm), cuchara (longitud mínima de 17 cm), cuchara pequeña para postre (longitud mínima de 12 cm) y tenedor pequeño (longitud mínima de 12 cm). </t>
  </si>
  <si>
    <t>INSUMOS</t>
  </si>
  <si>
    <t>Haraganes 1</t>
  </si>
  <si>
    <t>- Para limpiar vidrios
- Con banda de goma con longitud mínima de 25 cm.
- Mango con longitud mínima de 60 cm</t>
  </si>
  <si>
    <t>Haraganes 2</t>
  </si>
  <si>
    <t>- Para limpiar vidrios 
- Con banda de goma con longitud mínima de 50 cm.
- Mango metálico extensible con longitud mínima de 60 cm y máxima de 150 cm</t>
  </si>
  <si>
    <t>Haraganes 3</t>
  </si>
  <si>
    <t>- Para escurrir pisos 
- Con banda de goma con longitud mínima de 35 cm
- Mango metálico con longitud mínima de 120 cm</t>
  </si>
  <si>
    <t>Baldes (arrendamiento)</t>
  </si>
  <si>
    <t>- Elaborado en plástico
- Capacidad de mínima de 10 litros
- Con manija móvil 
- Con "pico" antiderrames 
- Disponibles en color amarillo, azul y rojo</t>
  </si>
  <si>
    <t>Carro exprimidor de trapero 1</t>
  </si>
  <si>
    <t>- Elaborado en plástico
- Capacidad mínima de 24 litros
- Con cuatro ruedas y manija de escurridor</t>
  </si>
  <si>
    <t xml:space="preserve">Carro de bebidas </t>
  </si>
  <si>
    <t>- Elaborado en plastico
- Mínimo dos estantes para distribución de bebidas
- Tamaño mínimo de 80 cm de largo por 47 cm de ancho por 90 cm de alto</t>
  </si>
  <si>
    <t>Escalera 1</t>
  </si>
  <si>
    <t>- Cuerpo plástico
- Altura mínima de mínimo dos pasos.</t>
  </si>
  <si>
    <t>Escalera 4</t>
  </si>
  <si>
    <t>- Cuerpo metálico
- Altura mínima de mínimo seis pasos.</t>
  </si>
  <si>
    <t>Mangueras 3</t>
  </si>
  <si>
    <t>- Longitud mínima de 60 metros
- Elaborada en PVC
- Con terminales roscadas en ambos extremos
- Incluye accesorios: acoples, pistola y llave de presión</t>
  </si>
  <si>
    <t>Contenedor de basura 23</t>
  </si>
  <si>
    <t>- Elaborado en plástico
- Con tapa
- Capacidad mínima de 340 litros
- Color azul
- Con ruedas traseras macizas y manijas</t>
  </si>
  <si>
    <t>Señales peatonales de prevención y atención 1</t>
  </si>
  <si>
    <t>- Elaborado en plástico
- Tipo tijera, plegable 
- Tamaño mínimo de 25 cm de ancho por 60 cm de alto por 22 cm de largo.
- Impresión en las dos caras con las palabras "Cerrado" o "Área cerrada" o "No pasar".
- Color amarillo</t>
  </si>
  <si>
    <t>Señales peatonales de prevención y atención 3</t>
  </si>
  <si>
    <t xml:space="preserve">- Elaborado en plástico
- Tipo tijera, plegable
- Tamaño mínimo de 25 cm de ancho por 60 cm de alto por 22 cm de largo.
- Impresión en las dos caras con las palabras "Piso humedo o "Piso mojado"".
- Color amarillo
- Acordes con la reglamentación establecida por la  NTC 1461  </t>
  </si>
  <si>
    <t>Dispensador para papel higiénico 2</t>
  </si>
  <si>
    <t xml:space="preserve">- Elaborado en acero inoxidable
- Para rollo de 250 metros y 400 metros
- Con visor para ver el estado del rollo
- Con cerradura y llave
- Incluye los elementos necesarios para realizar la instalación en pared
-Incluye el costo de instalación.   </t>
  </si>
  <si>
    <t>Dispensador de jabón líquido 1</t>
  </si>
  <si>
    <t xml:space="preserve">- Elaborado en plástico ABS blanco
- Con válvula manual anticorrosiva.
- Uso habilitado para cualquier jabón líquido con capacidad mínima de 800 cc
- Con cerradura y llave
- Incluye los elementos necesarios para realizar la instalación en pared
-Incluye el costo de instalación. </t>
  </si>
  <si>
    <t>Dispensador para ambientador</t>
  </si>
  <si>
    <t xml:space="preserve">- Elaborado en plástico ABS blanco
- Con dispersión programable de líquido ambientador
- Capacidad mínima de 250 ml
- Incluye los elementos necesarios para realizar la instalación en pared
'- Incluye aerosol para recarga mensual
-Incluye el costo de instalación. </t>
  </si>
  <si>
    <t>Greca para tintos 3</t>
  </si>
  <si>
    <t>- Eléctrica de 110 v
- Cuerpo elaborada en lámina de acero inoxidable de calibre 24 como mínimo, grado alimento
- Resistencias elaboradas en acero inoxidable
- Terminales elaboradas en cobre remplazables sin soldadura
- Mínimo dos servicios
- Con su respectivo filtro y aro
- Con capacidad para 120 tintos</t>
  </si>
  <si>
    <t xml:space="preserve">Horno microondas de tipo industrial </t>
  </si>
  <si>
    <t>- Potencia mínima de 1000 w
- Tamaño mínimo de 30 cm de ancho por 30 cm de alto por 40 cm de profundidad.
- Descongelamiento automático
- Con programas automáticos</t>
  </si>
  <si>
    <t>Extensión eléctrica 2</t>
  </si>
  <si>
    <t>- De mínimo 30 metros de longitud
- Recubierta en plástico PVC
- Con clavijas</t>
  </si>
  <si>
    <t>Aspiradora 2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</si>
  <si>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</si>
  <si>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Lavabrilladora de pisos 1</t>
  </si>
  <si>
    <t>- De uso industrial
- Motores con potencia mínima de 1,5 hp y velocidad mínima de 175 rpm. 
- Con manijas dobles
- Con tanque.
- Con interruptor de apagado de seguridad
- Diámetro mínimo de 16"
- Cable de potencia con longitud mínima de 8m
- Accesorios mínimos:portapad, cepillo suave y duro.</t>
  </si>
  <si>
    <t>Brilladora de alta revolución</t>
  </si>
  <si>
    <t>- De uso industrial
- Motores con potencia mínima de 1,5 hp y velocidad mínima de 1600 rpm. 
- Con manijas dobles
- Con interruptor de apagado de seguridad
- Diámetro mínimo de 20"
- Cable de potencia con longitud mínima de 8m
- Accesorios mínimos:portapad</t>
  </si>
  <si>
    <t>EQUIPOS Y MAQUINARIA</t>
  </si>
  <si>
    <t>Cantidad Mensual</t>
  </si>
  <si>
    <t xml:space="preserve">CANTIDAD OFERTADA </t>
  </si>
  <si>
    <t xml:space="preserve">VALOR UNITARIO OFERTADO </t>
  </si>
  <si>
    <t>CATIDAD OFERTADA</t>
  </si>
  <si>
    <t xml:space="preserve">VALIDACION </t>
  </si>
  <si>
    <t xml:space="preserve">PRECIO UNITARIO </t>
  </si>
  <si>
    <t>PRECIO TOTAL MENSUAL</t>
  </si>
  <si>
    <t xml:space="preserve">PRECIO TOTAL MENSUAL </t>
  </si>
  <si>
    <t xml:space="preserve">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</si>
</sst>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164" fontId="2" fillId="2" borderId="4" xfId="2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164" fontId="2" fillId="2" borderId="8" xfId="2" applyNumberFormat="1" applyFont="1" applyFill="1" applyBorder="1" applyAlignment="1" applyProtection="1">
      <alignment horizontal="center" vertical="center"/>
      <protection hidden="1"/>
    </xf>
    <xf numFmtId="164" fontId="7" fillId="2" borderId="4" xfId="2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44" fontId="8" fillId="0" borderId="4" xfId="0" applyNumberFormat="1" applyFont="1" applyBorder="1" applyAlignment="1">
      <alignment horizontal="center" vertical="center" wrapText="1"/>
    </xf>
    <xf numFmtId="44" fontId="8" fillId="0" borderId="11" xfId="0" applyNumberFormat="1" applyFont="1" applyBorder="1" applyAlignment="1">
      <alignment horizontal="center" vertical="center" wrapText="1"/>
    </xf>
    <xf numFmtId="44" fontId="8" fillId="0" borderId="13" xfId="0" applyNumberFormat="1" applyFont="1" applyBorder="1" applyAlignment="1">
      <alignment horizontal="center" vertical="center" wrapText="1"/>
    </xf>
    <xf numFmtId="44" fontId="8" fillId="0" borderId="14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164" fontId="7" fillId="2" borderId="4" xfId="2" applyNumberFormat="1" applyFont="1" applyFill="1" applyBorder="1" applyAlignment="1" applyProtection="1">
      <alignment horizontal="center" vertical="center"/>
      <protection hidden="1"/>
    </xf>
    <xf numFmtId="10" fontId="2" fillId="2" borderId="4" xfId="3" applyNumberFormat="1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49" fontId="3" fillId="4" borderId="5" xfId="0" applyNumberFormat="1" applyFont="1" applyFill="1" applyBorder="1" applyAlignment="1" applyProtection="1">
      <alignment horizontal="center" vertical="center"/>
      <protection hidden="1"/>
    </xf>
    <xf numFmtId="43" fontId="3" fillId="4" borderId="1" xfId="1" applyNumberFormat="1" applyFont="1" applyFill="1" applyBorder="1" applyAlignment="1" applyProtection="1">
      <alignment horizontal="center" vertical="center"/>
      <protection hidden="1"/>
    </xf>
    <xf numFmtId="44" fontId="5" fillId="2" borderId="1" xfId="2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0" fontId="5" fillId="0" borderId="15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39" fontId="5" fillId="0" borderId="3" xfId="1" applyNumberFormat="1" applyFont="1" applyBorder="1" applyAlignment="1" applyProtection="1">
      <alignment horizontal="center" vertical="center"/>
      <protection hidden="1"/>
    </xf>
    <xf numFmtId="39" fontId="5" fillId="0" borderId="3" xfId="1" applyNumberFormat="1" applyFont="1" applyBorder="1" applyAlignment="1" applyProtection="1">
      <alignment horizontal="center" vertical="center" wrapText="1"/>
      <protection hidden="1"/>
    </xf>
    <xf numFmtId="44" fontId="5" fillId="0" borderId="0" xfId="0" applyNumberFormat="1" applyFont="1"/>
    <xf numFmtId="43" fontId="5" fillId="0" borderId="1" xfId="0" applyNumberFormat="1" applyFont="1" applyBorder="1" applyAlignment="1" applyProtection="1">
      <alignment horizontal="center" vertical="center" wrapText="1"/>
      <protection hidden="1"/>
    </xf>
    <xf numFmtId="2" fontId="5" fillId="0" borderId="0" xfId="0" applyNumberFormat="1" applyFont="1"/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 applyProtection="1">
      <alignment horizontal="center" vertical="center" wrapText="1"/>
      <protection hidden="1"/>
    </xf>
    <xf numFmtId="0" fontId="2" fillId="3" borderId="2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0" fontId="0" fillId="0" borderId="12" xfId="0" applyBorder="1"/>
    <xf numFmtId="0" fontId="0" fillId="5" borderId="10" xfId="0" applyFill="1" applyBorder="1"/>
    <xf numFmtId="0" fontId="2" fillId="5" borderId="18" xfId="0" applyFont="1" applyFill="1" applyBorder="1" applyAlignment="1" applyProtection="1">
      <alignment horizontal="center" vertical="center" wrapText="1"/>
      <protection hidden="1"/>
    </xf>
    <xf numFmtId="164" fontId="7" fillId="5" borderId="4" xfId="2" applyNumberFormat="1" applyFont="1" applyFill="1" applyBorder="1" applyAlignment="1" applyProtection="1">
      <alignment horizontal="center" vertical="center" wrapText="1"/>
      <protection hidden="1"/>
    </xf>
    <xf numFmtId="44" fontId="8" fillId="5" borderId="4" xfId="0" applyNumberFormat="1" applyFont="1" applyFill="1" applyBorder="1" applyAlignment="1">
      <alignment horizontal="center" vertical="center" wrapText="1"/>
    </xf>
    <xf numFmtId="44" fontId="8" fillId="5" borderId="1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A18" sqref="A18"/>
    </sheetView>
  </sheetViews>
  <sheetFormatPr baseColWidth="10" defaultRowHeight="12.75" x14ac:dyDescent="0.2"/>
  <cols>
    <col min="1" max="1" width="11.42578125" style="10"/>
    <col min="2" max="2" width="17.7109375" style="10" customWidth="1"/>
    <col min="3" max="3" width="11.42578125" style="10"/>
    <col min="4" max="4" width="29" style="10" customWidth="1"/>
    <col min="5" max="5" width="21.5703125" style="10" customWidth="1"/>
    <col min="6" max="6" width="25.140625" style="10" customWidth="1"/>
    <col min="7" max="7" width="27.5703125" style="10" customWidth="1"/>
    <col min="8" max="8" width="24.5703125" style="10" customWidth="1"/>
    <col min="9" max="9" width="21" style="10" customWidth="1"/>
    <col min="10" max="10" width="22.85546875" style="10" customWidth="1"/>
    <col min="11" max="11" width="24.85546875" style="10" customWidth="1"/>
    <col min="12" max="12" width="21.7109375" style="10" customWidth="1"/>
    <col min="13" max="13" width="21.85546875" style="10" customWidth="1"/>
    <col min="14" max="14" width="22.28515625" style="10" customWidth="1"/>
    <col min="15" max="15" width="22.5703125" style="10" customWidth="1"/>
    <col min="16" max="16" width="23.7109375" style="10" customWidth="1"/>
    <col min="17" max="17" width="25.5703125" style="10" customWidth="1"/>
    <col min="18" max="18" width="26.7109375" style="10" customWidth="1"/>
    <col min="19" max="19" width="21.28515625" style="10" customWidth="1"/>
    <col min="20" max="16384" width="11.42578125" style="10"/>
  </cols>
  <sheetData>
    <row r="1" spans="1:18" s="10" customFormat="1" ht="30.75" customHeight="1" x14ac:dyDescent="0.2">
      <c r="A1" s="1" t="s">
        <v>8</v>
      </c>
      <c r="B1" s="1" t="s">
        <v>6</v>
      </c>
      <c r="C1" s="1" t="s">
        <v>7</v>
      </c>
      <c r="D1" s="1" t="s">
        <v>14</v>
      </c>
      <c r="E1" s="3" t="s">
        <v>15</v>
      </c>
      <c r="F1" s="3" t="s">
        <v>16</v>
      </c>
      <c r="G1" s="3" t="s">
        <v>17</v>
      </c>
      <c r="H1" s="3" t="s">
        <v>20</v>
      </c>
      <c r="I1" s="3" t="s">
        <v>18</v>
      </c>
      <c r="J1" s="3" t="s">
        <v>19</v>
      </c>
      <c r="K1" s="3" t="s">
        <v>21</v>
      </c>
      <c r="L1" s="3" t="s">
        <v>23</v>
      </c>
      <c r="M1" s="17" t="s">
        <v>22</v>
      </c>
      <c r="N1" s="17" t="s">
        <v>24</v>
      </c>
      <c r="O1" s="17" t="s">
        <v>25</v>
      </c>
      <c r="P1" s="17" t="s">
        <v>26</v>
      </c>
      <c r="Q1" s="17" t="s">
        <v>27</v>
      </c>
      <c r="R1" s="17" t="s">
        <v>28</v>
      </c>
    </row>
    <row r="2" spans="1:18" s="10" customFormat="1" ht="25.5" x14ac:dyDescent="0.2">
      <c r="A2" s="18">
        <v>1</v>
      </c>
      <c r="B2" s="2" t="s">
        <v>0</v>
      </c>
      <c r="C2" s="19">
        <v>1</v>
      </c>
      <c r="D2" s="20">
        <v>10170102</v>
      </c>
      <c r="E2" s="20">
        <v>8482653.3599999994</v>
      </c>
      <c r="F2" s="20">
        <v>10089390</v>
      </c>
      <c r="G2" s="20">
        <v>8475090</v>
      </c>
      <c r="H2" s="20">
        <v>8475090</v>
      </c>
      <c r="I2" s="20">
        <v>8475090</v>
      </c>
      <c r="J2" s="20">
        <v>12827934</v>
      </c>
      <c r="K2" s="20">
        <v>10449726</v>
      </c>
      <c r="L2" s="20">
        <v>8489502.4800000004</v>
      </c>
      <c r="M2" s="20">
        <v>8700000</v>
      </c>
      <c r="N2" s="20">
        <v>10191126</v>
      </c>
      <c r="O2" s="20">
        <v>9729060</v>
      </c>
      <c r="P2" s="20">
        <v>8475090</v>
      </c>
      <c r="Q2" s="20">
        <v>10992390</v>
      </c>
      <c r="R2" s="20">
        <v>10752768</v>
      </c>
    </row>
    <row r="3" spans="1:18" s="10" customFormat="1" ht="25.5" x14ac:dyDescent="0.2">
      <c r="A3" s="18">
        <v>2</v>
      </c>
      <c r="B3" s="2" t="s">
        <v>1</v>
      </c>
      <c r="C3" s="19">
        <v>8</v>
      </c>
      <c r="D3" s="20">
        <v>69834720</v>
      </c>
      <c r="E3" s="20">
        <v>67894831.199999988</v>
      </c>
      <c r="F3" s="20">
        <v>67800720</v>
      </c>
      <c r="G3" s="20">
        <v>67800720</v>
      </c>
      <c r="H3" s="20">
        <v>67800720</v>
      </c>
      <c r="I3" s="20">
        <v>67800720</v>
      </c>
      <c r="J3" s="20">
        <v>73796640</v>
      </c>
      <c r="K3" s="20">
        <v>72067104</v>
      </c>
      <c r="L3" s="20">
        <v>67950625.920000002</v>
      </c>
      <c r="M3" s="20">
        <v>67800720</v>
      </c>
      <c r="N3" s="20">
        <v>67800720</v>
      </c>
      <c r="O3" s="20">
        <v>85903968</v>
      </c>
      <c r="P3" s="20">
        <v>67800720</v>
      </c>
      <c r="Q3" s="20">
        <v>72557136</v>
      </c>
      <c r="R3" s="20">
        <v>67800720</v>
      </c>
    </row>
    <row r="4" spans="1:18" s="10" customFormat="1" ht="63.75" x14ac:dyDescent="0.2">
      <c r="A4" s="18">
        <v>3</v>
      </c>
      <c r="B4" s="2" t="s">
        <v>2</v>
      </c>
      <c r="C4" s="19">
        <v>2</v>
      </c>
      <c r="D4" s="20">
        <v>21032052</v>
      </c>
      <c r="E4" s="20">
        <v>17599728.960000001</v>
      </c>
      <c r="F4" s="20">
        <v>19357224</v>
      </c>
      <c r="G4" s="20">
        <v>17526708</v>
      </c>
      <c r="H4" s="20">
        <v>17526708</v>
      </c>
      <c r="I4" s="20">
        <v>17526708</v>
      </c>
      <c r="J4" s="20">
        <v>21620124</v>
      </c>
      <c r="K4" s="20">
        <v>25944144</v>
      </c>
      <c r="L4" s="20">
        <v>17635665.600000001</v>
      </c>
      <c r="M4" s="20">
        <v>17742096.120000001</v>
      </c>
      <c r="N4" s="20">
        <v>20238120</v>
      </c>
      <c r="O4" s="20">
        <v>17526708</v>
      </c>
      <c r="P4" s="20">
        <v>17526708</v>
      </c>
      <c r="Q4" s="20">
        <v>24286596</v>
      </c>
      <c r="R4" s="20">
        <v>20106708</v>
      </c>
    </row>
    <row r="5" spans="1:18" s="10" customFormat="1" ht="25.5" x14ac:dyDescent="0.2">
      <c r="A5" s="18">
        <v>4</v>
      </c>
      <c r="B5" s="2" t="s">
        <v>1</v>
      </c>
      <c r="C5" s="19">
        <v>14</v>
      </c>
      <c r="D5" s="20">
        <v>122210760</v>
      </c>
      <c r="E5" s="20">
        <v>118815954.59999999</v>
      </c>
      <c r="F5" s="20">
        <v>118651260</v>
      </c>
      <c r="G5" s="20">
        <v>118651260</v>
      </c>
      <c r="H5" s="20">
        <v>118651260</v>
      </c>
      <c r="I5" s="20">
        <v>118651260</v>
      </c>
      <c r="J5" s="20">
        <v>129144120</v>
      </c>
      <c r="K5" s="20">
        <v>126117432</v>
      </c>
      <c r="L5" s="20">
        <v>118913595.36000001</v>
      </c>
      <c r="M5" s="20">
        <v>118651260</v>
      </c>
      <c r="N5" s="20">
        <v>118651260</v>
      </c>
      <c r="O5" s="20">
        <v>150331944</v>
      </c>
      <c r="P5" s="20">
        <v>118651260</v>
      </c>
      <c r="Q5" s="20">
        <v>126974988</v>
      </c>
      <c r="R5" s="20">
        <v>118651260</v>
      </c>
    </row>
    <row r="6" spans="1:18" s="10" customFormat="1" x14ac:dyDescent="0.2">
      <c r="A6" s="18">
        <v>5</v>
      </c>
      <c r="B6" s="2" t="s">
        <v>3</v>
      </c>
      <c r="C6" s="19">
        <v>1</v>
      </c>
      <c r="D6" s="20">
        <v>6730256.6399999997</v>
      </c>
      <c r="E6" s="20">
        <v>4242306.42</v>
      </c>
      <c r="F6" s="20">
        <v>5608546.5600000005</v>
      </c>
      <c r="G6" s="20">
        <v>5384205.3000000007</v>
      </c>
      <c r="H6" s="20">
        <v>6234173.7599999998</v>
      </c>
      <c r="I6" s="20">
        <v>5608546.5600000005</v>
      </c>
      <c r="J6" s="20">
        <v>6876929.2799999993</v>
      </c>
      <c r="K6" s="20">
        <v>6226598.4000000004</v>
      </c>
      <c r="L6" s="20">
        <v>5675240.8200000003</v>
      </c>
      <c r="M6" s="20">
        <v>7097978.8799999999</v>
      </c>
      <c r="N6" s="20">
        <v>5608546.5600000005</v>
      </c>
      <c r="O6" s="20">
        <v>6069776.6399999997</v>
      </c>
      <c r="P6" s="20">
        <v>5400000</v>
      </c>
      <c r="Q6" s="20">
        <v>6436454.3999999994</v>
      </c>
      <c r="R6" s="20">
        <v>6317456.6399999997</v>
      </c>
    </row>
    <row r="7" spans="1:18" s="10" customFormat="1" ht="25.5" x14ac:dyDescent="0.2">
      <c r="A7" s="18">
        <v>6</v>
      </c>
      <c r="B7" s="2" t="s">
        <v>9</v>
      </c>
      <c r="C7" s="19">
        <v>1</v>
      </c>
      <c r="D7" s="20">
        <v>34671690.539999999</v>
      </c>
      <c r="E7" s="20">
        <v>23898666.059999999</v>
      </c>
      <c r="F7" s="20">
        <v>51893543.099999994</v>
      </c>
      <c r="G7" s="20">
        <v>28859314.5</v>
      </c>
      <c r="H7" s="20">
        <v>23467940.640000001</v>
      </c>
      <c r="I7" s="20">
        <v>28711333.559999999</v>
      </c>
      <c r="J7" s="20">
        <v>66362020.320000008</v>
      </c>
      <c r="K7" s="20">
        <v>59132880.060000002</v>
      </c>
      <c r="L7" s="20">
        <v>42343002.660000004</v>
      </c>
      <c r="M7" s="20">
        <v>23128350.18</v>
      </c>
      <c r="N7" s="20">
        <v>56976241.199999996</v>
      </c>
      <c r="O7" s="20">
        <v>91394887.439999998</v>
      </c>
      <c r="P7" s="20">
        <v>34617488.579999998</v>
      </c>
      <c r="Q7" s="20">
        <v>73435924.379999995</v>
      </c>
      <c r="R7" s="20">
        <v>64035989.460000001</v>
      </c>
    </row>
    <row r="8" spans="1:18" s="10" customFormat="1" x14ac:dyDescent="0.2">
      <c r="A8" s="18">
        <v>7</v>
      </c>
      <c r="B8" s="2" t="s">
        <v>4</v>
      </c>
      <c r="C8" s="19">
        <v>300</v>
      </c>
      <c r="D8" s="20">
        <v>376956</v>
      </c>
      <c r="E8" s="20">
        <v>0</v>
      </c>
      <c r="F8" s="20">
        <v>9810</v>
      </c>
      <c r="G8" s="20">
        <v>301572</v>
      </c>
      <c r="H8" s="20">
        <v>371070</v>
      </c>
      <c r="I8" s="20">
        <v>18</v>
      </c>
      <c r="J8" s="20">
        <v>1472526.0000000002</v>
      </c>
      <c r="K8" s="20">
        <v>730368</v>
      </c>
      <c r="L8" s="20">
        <v>107982</v>
      </c>
      <c r="M8" s="20">
        <v>18000</v>
      </c>
      <c r="N8" s="20">
        <v>981684</v>
      </c>
      <c r="O8" s="20">
        <v>1178010</v>
      </c>
      <c r="P8" s="20">
        <v>450000</v>
      </c>
      <c r="Q8" s="20">
        <v>2542554</v>
      </c>
      <c r="R8" s="20">
        <v>2159694</v>
      </c>
    </row>
    <row r="9" spans="1:18" s="10" customFormat="1" x14ac:dyDescent="0.2">
      <c r="A9" s="18">
        <v>8</v>
      </c>
      <c r="B9" s="2" t="s">
        <v>5</v>
      </c>
      <c r="C9" s="19">
        <v>2000</v>
      </c>
      <c r="D9" s="20">
        <v>464660</v>
      </c>
      <c r="E9" s="20">
        <v>539920</v>
      </c>
      <c r="F9" s="20">
        <v>10900</v>
      </c>
      <c r="G9" s="20">
        <v>371720</v>
      </c>
      <c r="H9" s="20">
        <v>426480</v>
      </c>
      <c r="I9" s="20">
        <v>40</v>
      </c>
      <c r="J9" s="20">
        <v>1636140</v>
      </c>
      <c r="K9" s="20">
        <v>580280</v>
      </c>
      <c r="L9" s="20">
        <v>119980</v>
      </c>
      <c r="M9" s="20">
        <v>200000</v>
      </c>
      <c r="N9" s="20">
        <v>654460</v>
      </c>
      <c r="O9" s="20">
        <v>1417980</v>
      </c>
      <c r="P9" s="20">
        <v>600000</v>
      </c>
      <c r="Q9" s="20">
        <v>2486920</v>
      </c>
      <c r="R9" s="20">
        <v>1963360</v>
      </c>
    </row>
    <row r="10" spans="1:18" s="10" customFormat="1" x14ac:dyDescent="0.2">
      <c r="A10" s="4" t="s">
        <v>10</v>
      </c>
      <c r="B10" s="4"/>
      <c r="C10" s="4"/>
      <c r="D10" s="20">
        <v>265491197.17999998</v>
      </c>
      <c r="E10" s="20">
        <v>241474060.59999999</v>
      </c>
      <c r="F10" s="20">
        <v>273421393.66000003</v>
      </c>
      <c r="G10" s="20">
        <v>247370589.80000001</v>
      </c>
      <c r="H10" s="20">
        <v>242953442.40000001</v>
      </c>
      <c r="I10" s="20">
        <v>246773716.12</v>
      </c>
      <c r="J10" s="20">
        <v>313736433.60000002</v>
      </c>
      <c r="K10" s="20">
        <v>301248532.45999998</v>
      </c>
      <c r="L10" s="20">
        <v>261235594.84</v>
      </c>
      <c r="M10" s="20">
        <v>243338405.18000001</v>
      </c>
      <c r="N10" s="20">
        <v>281102157.75999999</v>
      </c>
      <c r="O10" s="20">
        <v>363552334.07999998</v>
      </c>
      <c r="P10" s="20">
        <v>253521266.58000001</v>
      </c>
      <c r="Q10" s="20">
        <v>319712962.77999997</v>
      </c>
      <c r="R10" s="20">
        <v>291787956.10000002</v>
      </c>
    </row>
    <row r="11" spans="1:18" s="10" customFormat="1" x14ac:dyDescent="0.2">
      <c r="A11" s="4" t="s">
        <v>11</v>
      </c>
      <c r="B11" s="4"/>
      <c r="C11" s="21">
        <v>0.06</v>
      </c>
      <c r="D11" s="20">
        <v>15929471.83</v>
      </c>
      <c r="E11" s="20">
        <v>9658962.4199999999</v>
      </c>
      <c r="F11" s="20">
        <v>2734213.94</v>
      </c>
      <c r="G11" s="20">
        <v>4947411.8</v>
      </c>
      <c r="H11" s="20">
        <v>2429534.42</v>
      </c>
      <c r="I11" s="20">
        <v>2467737.16</v>
      </c>
      <c r="J11" s="20">
        <v>18824186.02</v>
      </c>
      <c r="K11" s="20">
        <v>12049941.300000001</v>
      </c>
      <c r="L11" s="20">
        <v>2612355.9500000002</v>
      </c>
      <c r="M11" s="20">
        <v>2433384.0499999998</v>
      </c>
      <c r="N11" s="20">
        <v>11244086.310000001</v>
      </c>
      <c r="O11" s="20">
        <v>18177616.699999999</v>
      </c>
      <c r="P11" s="20">
        <v>2535212.67</v>
      </c>
      <c r="Q11" s="20">
        <v>15985648.140000001</v>
      </c>
      <c r="R11" s="20">
        <v>17507277.370000001</v>
      </c>
    </row>
    <row r="12" spans="1:18" s="10" customFormat="1" x14ac:dyDescent="0.2">
      <c r="A12" s="4" t="s">
        <v>12</v>
      </c>
      <c r="B12" s="4"/>
      <c r="C12" s="4"/>
      <c r="D12" s="20">
        <v>5044333</v>
      </c>
      <c r="E12" s="20">
        <v>4588007.1500000004</v>
      </c>
      <c r="F12" s="20">
        <v>5195006.4800000004</v>
      </c>
      <c r="G12" s="20">
        <v>4700041.21</v>
      </c>
      <c r="H12" s="20">
        <v>4616115.41</v>
      </c>
      <c r="I12" s="20">
        <v>4688700.6100000003</v>
      </c>
      <c r="J12" s="20">
        <v>5960992.2400000002</v>
      </c>
      <c r="K12" s="20">
        <v>5723722.1200000001</v>
      </c>
      <c r="L12" s="20">
        <v>4963476.3</v>
      </c>
      <c r="M12" s="20">
        <v>4623429.7</v>
      </c>
      <c r="N12" s="20">
        <v>5340941</v>
      </c>
      <c r="O12" s="20">
        <v>6907494.3499999996</v>
      </c>
      <c r="P12" s="20">
        <v>4816904.07</v>
      </c>
      <c r="Q12" s="20">
        <v>6074546.29</v>
      </c>
      <c r="R12" s="20">
        <v>5543971.1699999999</v>
      </c>
    </row>
    <row r="13" spans="1:18" s="6" customFormat="1" x14ac:dyDescent="0.2">
      <c r="A13" s="4" t="s">
        <v>13</v>
      </c>
      <c r="B13" s="4"/>
      <c r="C13" s="4"/>
      <c r="D13" s="5">
        <v>286465002.00999999</v>
      </c>
      <c r="E13" s="5">
        <v>255721030.16999999</v>
      </c>
      <c r="F13" s="5">
        <v>281350614.08000004</v>
      </c>
      <c r="G13" s="5">
        <v>257018042.81000003</v>
      </c>
      <c r="H13" s="5">
        <v>249999092.22999999</v>
      </c>
      <c r="I13" s="5">
        <v>253930153.89000002</v>
      </c>
      <c r="J13" s="5">
        <v>338521611.86000001</v>
      </c>
      <c r="K13" s="5">
        <v>319022195.88</v>
      </c>
      <c r="L13" s="5">
        <v>268811427.08999997</v>
      </c>
      <c r="M13" s="5">
        <v>250395218.93000001</v>
      </c>
      <c r="N13" s="5">
        <v>297687185.06999999</v>
      </c>
      <c r="O13" s="5">
        <v>388637445.13</v>
      </c>
      <c r="P13" s="5">
        <v>260873383.31999999</v>
      </c>
      <c r="Q13" s="5">
        <v>341773157.20999998</v>
      </c>
      <c r="R13" s="5">
        <v>314839204.64000005</v>
      </c>
    </row>
    <row r="14" spans="1:18" s="10" customFormat="1" x14ac:dyDescent="0.2"/>
    <row r="15" spans="1:18" s="10" customFormat="1" x14ac:dyDescent="0.2"/>
  </sheetData>
  <mergeCells count="4">
    <mergeCell ref="A10:C10"/>
    <mergeCell ref="A12:C12"/>
    <mergeCell ref="A13:C13"/>
    <mergeCell ref="A11:B11"/>
  </mergeCells>
  <conditionalFormatting sqref="D2:D9">
    <cfRule type="expression" dxfId="47" priority="49">
      <formula>ISERROR($O2)</formula>
    </cfRule>
  </conditionalFormatting>
  <conditionalFormatting sqref="D13">
    <cfRule type="expression" dxfId="46" priority="44">
      <formula>ISERROR($O13)</formula>
    </cfRule>
  </conditionalFormatting>
  <conditionalFormatting sqref="D13">
    <cfRule type="expression" dxfId="45" priority="43">
      <formula>ISERROR($O13)</formula>
    </cfRule>
  </conditionalFormatting>
  <conditionalFormatting sqref="D13">
    <cfRule type="expression" dxfId="44" priority="42">
      <formula>ISERROR($O13)</formula>
    </cfRule>
  </conditionalFormatting>
  <conditionalFormatting sqref="D12">
    <cfRule type="expression" dxfId="43" priority="38">
      <formula>ISERROR($O12)</formula>
    </cfRule>
    <cfRule type="expression" dxfId="42" priority="41">
      <formula>ISERROR($G12)</formula>
    </cfRule>
  </conditionalFormatting>
  <conditionalFormatting sqref="D11">
    <cfRule type="expression" dxfId="41" priority="39">
      <formula>ISERROR($O11)</formula>
    </cfRule>
    <cfRule type="expression" dxfId="40" priority="40">
      <formula>ISERROR($G11)</formula>
    </cfRule>
  </conditionalFormatting>
  <conditionalFormatting sqref="D13">
    <cfRule type="expression" dxfId="39" priority="47">
      <formula>ISERROR($J14)</formula>
    </cfRule>
  </conditionalFormatting>
  <conditionalFormatting sqref="D10">
    <cfRule type="expression" dxfId="38" priority="36">
      <formula>ISERROR($O10)</formula>
    </cfRule>
    <cfRule type="expression" dxfId="37" priority="37">
      <formula>ISERROR($G10)</formula>
    </cfRule>
  </conditionalFormatting>
  <conditionalFormatting sqref="E2:E13">
    <cfRule type="expression" dxfId="36" priority="25">
      <formula>ISERROR($O2)</formula>
    </cfRule>
  </conditionalFormatting>
  <conditionalFormatting sqref="F2:F13">
    <cfRule type="expression" dxfId="35" priority="24">
      <formula>ISERROR($O2)</formula>
    </cfRule>
  </conditionalFormatting>
  <conditionalFormatting sqref="G2:G13">
    <cfRule type="expression" dxfId="34" priority="13">
      <formula>ISERROR($O2)</formula>
    </cfRule>
  </conditionalFormatting>
  <conditionalFormatting sqref="L2:L13">
    <cfRule type="expression" dxfId="33" priority="1">
      <formula>ISERROR($O2)</formula>
    </cfRule>
  </conditionalFormatting>
  <conditionalFormatting sqref="I2:I13">
    <cfRule type="expression" dxfId="32" priority="11">
      <formula>ISERROR($O2)</formula>
    </cfRule>
  </conditionalFormatting>
  <conditionalFormatting sqref="J2:J13">
    <cfRule type="expression" dxfId="31" priority="10">
      <formula>ISERROR($O2)</formula>
    </cfRule>
  </conditionalFormatting>
  <conditionalFormatting sqref="H2:H13">
    <cfRule type="expression" dxfId="30" priority="9">
      <formula>ISERROR($O2)</formula>
    </cfRule>
  </conditionalFormatting>
  <conditionalFormatting sqref="K2:K13">
    <cfRule type="expression" dxfId="29" priority="8">
      <formula>ISERROR($O2)</formula>
    </cfRule>
  </conditionalFormatting>
  <conditionalFormatting sqref="M2:M13">
    <cfRule type="expression" dxfId="28" priority="7">
      <formula>ISERROR($O2)</formula>
    </cfRule>
  </conditionalFormatting>
  <conditionalFormatting sqref="N2:N13">
    <cfRule type="expression" dxfId="27" priority="6">
      <formula>ISERROR($O2)</formula>
    </cfRule>
  </conditionalFormatting>
  <conditionalFormatting sqref="O2:O13">
    <cfRule type="expression" dxfId="26" priority="5">
      <formula>ISERROR($O2)</formula>
    </cfRule>
  </conditionalFormatting>
  <conditionalFormatting sqref="P2:P13">
    <cfRule type="expression" dxfId="25" priority="4">
      <formula>ISERROR($O2)</formula>
    </cfRule>
  </conditionalFormatting>
  <conditionalFormatting sqref="Q2:Q13">
    <cfRule type="expression" dxfId="24" priority="3">
      <formula>ISERROR($O2)</formula>
    </cfRule>
  </conditionalFormatting>
  <conditionalFormatting sqref="R2:R13">
    <cfRule type="expression" dxfId="23" priority="2">
      <formula>ISERROR($O2)</formula>
    </cfRule>
  </conditionalFormatting>
  <dataValidations count="1">
    <dataValidation type="decimal" operator="greaterThan" allowBlank="1" showInputMessage="1" showErrorMessage="1" sqref="C11">
      <formula1>0.01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>
      <selection activeCell="F10" sqref="F10"/>
    </sheetView>
  </sheetViews>
  <sheetFormatPr baseColWidth="10" defaultRowHeight="15" x14ac:dyDescent="0.25"/>
  <cols>
    <col min="2" max="2" width="25" customWidth="1"/>
    <col min="3" max="3" width="19.140625" customWidth="1"/>
    <col min="4" max="4" width="20.28515625" customWidth="1"/>
    <col min="5" max="5" width="18.85546875" customWidth="1"/>
  </cols>
  <sheetData>
    <row r="2" spans="1:5" ht="25.5" x14ac:dyDescent="0.25">
      <c r="B2" s="1" t="s">
        <v>14</v>
      </c>
      <c r="C2" s="5">
        <v>286465002.00999999</v>
      </c>
      <c r="D2" s="10"/>
      <c r="E2" s="10"/>
    </row>
    <row r="3" spans="1:5" ht="15.75" thickBot="1" x14ac:dyDescent="0.3">
      <c r="B3" s="11"/>
      <c r="C3" s="7"/>
      <c r="D3" s="10"/>
      <c r="E3" s="10"/>
    </row>
    <row r="4" spans="1:5" ht="25.5" x14ac:dyDescent="0.25">
      <c r="A4" s="12" t="s">
        <v>195</v>
      </c>
      <c r="B4" s="37" t="s">
        <v>29</v>
      </c>
      <c r="C4" s="12" t="s">
        <v>30</v>
      </c>
      <c r="D4" s="12" t="s">
        <v>32</v>
      </c>
      <c r="E4" s="40" t="s">
        <v>31</v>
      </c>
    </row>
    <row r="5" spans="1:5" x14ac:dyDescent="0.25">
      <c r="A5" s="43">
        <v>1</v>
      </c>
      <c r="B5" s="44" t="s">
        <v>20</v>
      </c>
      <c r="C5" s="45">
        <v>249999092.22999999</v>
      </c>
      <c r="D5" s="46">
        <f>C2-C5</f>
        <v>36465909.780000001</v>
      </c>
      <c r="E5" s="47">
        <f>C5/6</f>
        <v>41666515.371666662</v>
      </c>
    </row>
    <row r="6" spans="1:5" x14ac:dyDescent="0.25">
      <c r="A6" s="41">
        <v>2</v>
      </c>
      <c r="B6" s="38" t="s">
        <v>22</v>
      </c>
      <c r="C6" s="8">
        <v>250395218.93000001</v>
      </c>
      <c r="D6" s="13">
        <f>C2-C6</f>
        <v>36069783.079999983</v>
      </c>
      <c r="E6" s="14">
        <f t="shared" ref="E6:E18" si="0">C6/6</f>
        <v>41732536.488333337</v>
      </c>
    </row>
    <row r="7" spans="1:5" x14ac:dyDescent="0.25">
      <c r="A7" s="41">
        <v>3</v>
      </c>
      <c r="B7" s="38" t="s">
        <v>18</v>
      </c>
      <c r="C7" s="8">
        <v>253930153.89000002</v>
      </c>
      <c r="D7" s="13">
        <f>C2-C7</f>
        <v>32534848.119999975</v>
      </c>
      <c r="E7" s="14">
        <f t="shared" si="0"/>
        <v>42321692.315000005</v>
      </c>
    </row>
    <row r="8" spans="1:5" x14ac:dyDescent="0.25">
      <c r="A8" s="41">
        <v>4</v>
      </c>
      <c r="B8" s="38" t="s">
        <v>15</v>
      </c>
      <c r="C8" s="8">
        <v>255721030.16999999</v>
      </c>
      <c r="D8" s="13">
        <f>C2-C8</f>
        <v>30743971.840000004</v>
      </c>
      <c r="E8" s="14">
        <f t="shared" si="0"/>
        <v>42620171.695</v>
      </c>
    </row>
    <row r="9" spans="1:5" x14ac:dyDescent="0.25">
      <c r="A9" s="41">
        <v>5</v>
      </c>
      <c r="B9" s="38" t="s">
        <v>17</v>
      </c>
      <c r="C9" s="8">
        <v>257018042.81000003</v>
      </c>
      <c r="D9" s="13">
        <f>$C$2-C9</f>
        <v>29446959.199999958</v>
      </c>
      <c r="E9" s="14">
        <f t="shared" si="0"/>
        <v>42836340.468333341</v>
      </c>
    </row>
    <row r="10" spans="1:5" x14ac:dyDescent="0.25">
      <c r="A10" s="41">
        <v>6</v>
      </c>
      <c r="B10" s="38" t="s">
        <v>26</v>
      </c>
      <c r="C10" s="8">
        <v>260873383.31999999</v>
      </c>
      <c r="D10" s="13">
        <f t="shared" ref="D10:D18" si="1">$C$2-C10</f>
        <v>25591618.689999998</v>
      </c>
      <c r="E10" s="14">
        <f t="shared" si="0"/>
        <v>43478897.219999999</v>
      </c>
    </row>
    <row r="11" spans="1:5" x14ac:dyDescent="0.25">
      <c r="A11" s="41">
        <v>7</v>
      </c>
      <c r="B11" s="38" t="s">
        <v>23</v>
      </c>
      <c r="C11" s="8">
        <v>268811427.08999997</v>
      </c>
      <c r="D11" s="13">
        <f t="shared" si="1"/>
        <v>17653574.920000017</v>
      </c>
      <c r="E11" s="14">
        <f t="shared" si="0"/>
        <v>44801904.514999993</v>
      </c>
    </row>
    <row r="12" spans="1:5" x14ac:dyDescent="0.25">
      <c r="A12" s="41">
        <v>8</v>
      </c>
      <c r="B12" s="38" t="s">
        <v>16</v>
      </c>
      <c r="C12" s="8">
        <v>281350614.08000004</v>
      </c>
      <c r="D12" s="13">
        <f t="shared" si="1"/>
        <v>5114387.9299999475</v>
      </c>
      <c r="E12" s="14">
        <f t="shared" si="0"/>
        <v>46891769.013333343</v>
      </c>
    </row>
    <row r="13" spans="1:5" x14ac:dyDescent="0.25">
      <c r="A13" s="41">
        <v>9</v>
      </c>
      <c r="B13" s="38" t="s">
        <v>24</v>
      </c>
      <c r="C13" s="8">
        <v>297687185.06999999</v>
      </c>
      <c r="D13" s="13">
        <f t="shared" si="1"/>
        <v>-11222183.060000002</v>
      </c>
      <c r="E13" s="14">
        <f t="shared" si="0"/>
        <v>49614530.844999999</v>
      </c>
    </row>
    <row r="14" spans="1:5" x14ac:dyDescent="0.25">
      <c r="A14" s="41">
        <v>10</v>
      </c>
      <c r="B14" s="38" t="s">
        <v>28</v>
      </c>
      <c r="C14" s="8">
        <v>314839204.64000005</v>
      </c>
      <c r="D14" s="13">
        <f t="shared" si="1"/>
        <v>-28374202.630000055</v>
      </c>
      <c r="E14" s="14">
        <f t="shared" si="0"/>
        <v>52473200.773333341</v>
      </c>
    </row>
    <row r="15" spans="1:5" x14ac:dyDescent="0.25">
      <c r="A15" s="41">
        <v>11</v>
      </c>
      <c r="B15" s="38" t="s">
        <v>21</v>
      </c>
      <c r="C15" s="8">
        <v>319022195.88</v>
      </c>
      <c r="D15" s="13">
        <f t="shared" si="1"/>
        <v>-32557193.870000005</v>
      </c>
      <c r="E15" s="14">
        <f t="shared" si="0"/>
        <v>53170365.979999997</v>
      </c>
    </row>
    <row r="16" spans="1:5" ht="25.5" x14ac:dyDescent="0.25">
      <c r="A16" s="41">
        <v>12</v>
      </c>
      <c r="B16" s="38" t="s">
        <v>19</v>
      </c>
      <c r="C16" s="8">
        <v>338521611.86000001</v>
      </c>
      <c r="D16" s="13">
        <f t="shared" si="1"/>
        <v>-52056609.850000024</v>
      </c>
      <c r="E16" s="14">
        <f t="shared" si="0"/>
        <v>56420268.643333338</v>
      </c>
    </row>
    <row r="17" spans="1:5" x14ac:dyDescent="0.25">
      <c r="A17" s="41">
        <v>13</v>
      </c>
      <c r="B17" s="38" t="s">
        <v>27</v>
      </c>
      <c r="C17" s="8">
        <v>341773157.20999998</v>
      </c>
      <c r="D17" s="13">
        <f t="shared" si="1"/>
        <v>-55308155.199999988</v>
      </c>
      <c r="E17" s="14">
        <f t="shared" si="0"/>
        <v>56962192.868333332</v>
      </c>
    </row>
    <row r="18" spans="1:5" ht="15.75" thickBot="1" x14ac:dyDescent="0.3">
      <c r="A18" s="42">
        <v>14</v>
      </c>
      <c r="B18" s="39" t="s">
        <v>25</v>
      </c>
      <c r="C18" s="9">
        <v>388637445.13</v>
      </c>
      <c r="D18" s="15">
        <f t="shared" si="1"/>
        <v>-102172443.12</v>
      </c>
      <c r="E18" s="16">
        <f t="shared" si="0"/>
        <v>64772907.521666668</v>
      </c>
    </row>
    <row r="19" spans="1:5" x14ac:dyDescent="0.25">
      <c r="B19" s="10"/>
      <c r="C19" s="10"/>
      <c r="D19" s="10"/>
      <c r="E19" s="10"/>
    </row>
  </sheetData>
  <sortState ref="B5:E18">
    <sortCondition ref="C5:C18"/>
  </sortState>
  <conditionalFormatting sqref="C12">
    <cfRule type="expression" dxfId="22" priority="1">
      <formula>ISERROR($O12)</formula>
    </cfRule>
  </conditionalFormatting>
  <conditionalFormatting sqref="C2:C4">
    <cfRule type="expression" dxfId="21" priority="17">
      <formula>ISERROR($O2)</formula>
    </cfRule>
  </conditionalFormatting>
  <conditionalFormatting sqref="C2:C4">
    <cfRule type="expression" dxfId="20" priority="16">
      <formula>ISERROR($O2)</formula>
    </cfRule>
  </conditionalFormatting>
  <conditionalFormatting sqref="C2:C4">
    <cfRule type="expression" dxfId="19" priority="15">
      <formula>ISERROR($O2)</formula>
    </cfRule>
  </conditionalFormatting>
  <conditionalFormatting sqref="C4">
    <cfRule type="expression" dxfId="18" priority="18">
      <formula>ISERROR($J6)</formula>
    </cfRule>
  </conditionalFormatting>
  <conditionalFormatting sqref="C5">
    <cfRule type="expression" dxfId="17" priority="14">
      <formula>ISERROR($O5)</formula>
    </cfRule>
  </conditionalFormatting>
  <conditionalFormatting sqref="C6">
    <cfRule type="expression" dxfId="16" priority="13">
      <formula>ISERROR($O6)</formula>
    </cfRule>
  </conditionalFormatting>
  <conditionalFormatting sqref="C7">
    <cfRule type="expression" dxfId="15" priority="12">
      <formula>ISERROR($O7)</formula>
    </cfRule>
  </conditionalFormatting>
  <conditionalFormatting sqref="C9">
    <cfRule type="expression" dxfId="14" priority="11">
      <formula>ISERROR($O9)</formula>
    </cfRule>
  </conditionalFormatting>
  <conditionalFormatting sqref="C10">
    <cfRule type="expression" dxfId="13" priority="10">
      <formula>ISERROR($O10)</formula>
    </cfRule>
  </conditionalFormatting>
  <conditionalFormatting sqref="C8">
    <cfRule type="expression" dxfId="12" priority="9">
      <formula>ISERROR($O8)</formula>
    </cfRule>
  </conditionalFormatting>
  <conditionalFormatting sqref="C11">
    <cfRule type="expression" dxfId="11" priority="8">
      <formula>ISERROR($O11)</formula>
    </cfRule>
  </conditionalFormatting>
  <conditionalFormatting sqref="C13">
    <cfRule type="expression" dxfId="10" priority="7">
      <formula>ISERROR($O13)</formula>
    </cfRule>
  </conditionalFormatting>
  <conditionalFormatting sqref="C14">
    <cfRule type="expression" dxfId="9" priority="6">
      <formula>ISERROR($O14)</formula>
    </cfRule>
  </conditionalFormatting>
  <conditionalFormatting sqref="C15">
    <cfRule type="expression" dxfId="8" priority="5">
      <formula>ISERROR($O15)</formula>
    </cfRule>
  </conditionalFormatting>
  <conditionalFormatting sqref="C16">
    <cfRule type="expression" dxfId="7" priority="4">
      <formula>ISERROR($O16)</formula>
    </cfRule>
  </conditionalFormatting>
  <conditionalFormatting sqref="C17">
    <cfRule type="expression" dxfId="6" priority="3">
      <formula>ISERROR($O17)</formula>
    </cfRule>
  </conditionalFormatting>
  <conditionalFormatting sqref="C18">
    <cfRule type="expression" dxfId="5" priority="2">
      <formula>ISERROR($O18)</formula>
    </cfRule>
  </conditionalFormatting>
  <conditionalFormatting sqref="C2:C3">
    <cfRule type="expression" dxfId="4" priority="50">
      <formula>ISERROR($J5)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sqref="A1:C1"/>
    </sheetView>
  </sheetViews>
  <sheetFormatPr baseColWidth="10" defaultRowHeight="12" x14ac:dyDescent="0.2"/>
  <cols>
    <col min="1" max="2" width="11.42578125" style="29"/>
    <col min="3" max="3" width="36.85546875" style="29" customWidth="1"/>
    <col min="4" max="4" width="14.42578125" style="29" customWidth="1"/>
    <col min="5" max="5" width="11.42578125" style="29"/>
    <col min="6" max="6" width="11.42578125" style="29" customWidth="1"/>
    <col min="7" max="7" width="14.42578125" style="29" customWidth="1"/>
    <col min="8" max="8" width="16.7109375" style="29" customWidth="1"/>
    <col min="9" max="9" width="15.7109375" style="29" customWidth="1"/>
    <col min="10" max="16384" width="11.42578125" style="29"/>
  </cols>
  <sheetData>
    <row r="1" spans="1:9" x14ac:dyDescent="0.2">
      <c r="A1" s="28" t="s">
        <v>143</v>
      </c>
      <c r="B1" s="28"/>
      <c r="C1" s="28"/>
    </row>
    <row r="2" spans="1:9" x14ac:dyDescent="0.2">
      <c r="A2" s="22" t="s">
        <v>33</v>
      </c>
      <c r="B2" s="22" t="s">
        <v>34</v>
      </c>
      <c r="C2" s="23" t="s">
        <v>35</v>
      </c>
      <c r="D2" s="24" t="s">
        <v>187</v>
      </c>
      <c r="E2" s="24" t="s">
        <v>188</v>
      </c>
      <c r="F2" s="24"/>
      <c r="G2" s="24" t="s">
        <v>189</v>
      </c>
      <c r="H2" s="24" t="s">
        <v>194</v>
      </c>
      <c r="I2" s="24" t="s">
        <v>191</v>
      </c>
    </row>
    <row r="3" spans="1:9" ht="48" x14ac:dyDescent="0.2">
      <c r="A3" s="30">
        <v>1</v>
      </c>
      <c r="B3" s="31" t="s">
        <v>36</v>
      </c>
      <c r="C3" s="31" t="s">
        <v>37</v>
      </c>
      <c r="D3" s="32">
        <v>5</v>
      </c>
      <c r="E3" s="33">
        <v>5</v>
      </c>
      <c r="F3" s="33" t="b">
        <f>D3=E3</f>
        <v>1</v>
      </c>
      <c r="G3" s="25">
        <v>2794.0210753471838</v>
      </c>
      <c r="H3" s="25">
        <v>13970.105376735919</v>
      </c>
      <c r="I3" s="34">
        <f>D3*G3</f>
        <v>13970.105376735919</v>
      </c>
    </row>
    <row r="4" spans="1:9" ht="96" x14ac:dyDescent="0.2">
      <c r="A4" s="30">
        <v>10</v>
      </c>
      <c r="B4" s="31" t="s">
        <v>38</v>
      </c>
      <c r="C4" s="31" t="s">
        <v>39</v>
      </c>
      <c r="D4" s="32">
        <v>10</v>
      </c>
      <c r="E4" s="33">
        <v>10</v>
      </c>
      <c r="F4" s="33" t="b">
        <f t="shared" ref="F4:F56" si="0">D4=E4</f>
        <v>1</v>
      </c>
      <c r="G4" s="25">
        <v>1787.6185260529162</v>
      </c>
      <c r="H4" s="25">
        <v>17876.185260529161</v>
      </c>
      <c r="I4" s="34">
        <f t="shared" ref="I4:I22" si="1">D4*G4</f>
        <v>17876.185260529161</v>
      </c>
    </row>
    <row r="5" spans="1:9" ht="48" x14ac:dyDescent="0.2">
      <c r="A5" s="30">
        <v>12</v>
      </c>
      <c r="B5" s="31" t="s">
        <v>40</v>
      </c>
      <c r="C5" s="31" t="s">
        <v>41</v>
      </c>
      <c r="D5" s="32">
        <v>10</v>
      </c>
      <c r="E5" s="33">
        <v>10</v>
      </c>
      <c r="F5" s="33" t="b">
        <f t="shared" si="0"/>
        <v>1</v>
      </c>
      <c r="G5" s="25">
        <v>1489.3263600637881</v>
      </c>
      <c r="H5" s="25">
        <v>14893.263600637882</v>
      </c>
      <c r="I5" s="34">
        <f t="shared" si="1"/>
        <v>14893.263600637882</v>
      </c>
    </row>
    <row r="6" spans="1:9" ht="48" x14ac:dyDescent="0.2">
      <c r="A6" s="30">
        <v>15</v>
      </c>
      <c r="B6" s="31" t="s">
        <v>42</v>
      </c>
      <c r="C6" s="31" t="s">
        <v>43</v>
      </c>
      <c r="D6" s="32">
        <v>10</v>
      </c>
      <c r="E6" s="33">
        <v>10</v>
      </c>
      <c r="F6" s="33" t="b">
        <f t="shared" si="0"/>
        <v>1</v>
      </c>
      <c r="G6" s="25">
        <v>1809.7636510771536</v>
      </c>
      <c r="H6" s="25">
        <v>18097.636510771536</v>
      </c>
      <c r="I6" s="34">
        <f t="shared" si="1"/>
        <v>18097.636510771536</v>
      </c>
    </row>
    <row r="7" spans="1:9" ht="36" x14ac:dyDescent="0.2">
      <c r="A7" s="30">
        <v>16</v>
      </c>
      <c r="B7" s="31" t="s">
        <v>44</v>
      </c>
      <c r="C7" s="31" t="s">
        <v>45</v>
      </c>
      <c r="D7" s="32">
        <v>5</v>
      </c>
      <c r="E7" s="33">
        <v>5</v>
      </c>
      <c r="F7" s="33" t="b">
        <f t="shared" si="0"/>
        <v>1</v>
      </c>
      <c r="G7" s="25">
        <v>770.12206954770988</v>
      </c>
      <c r="H7" s="25">
        <v>3850.6103477385495</v>
      </c>
      <c r="I7" s="34">
        <f t="shared" si="1"/>
        <v>3850.6103477385495</v>
      </c>
    </row>
    <row r="8" spans="1:9" ht="72" x14ac:dyDescent="0.2">
      <c r="A8" s="30">
        <v>18</v>
      </c>
      <c r="B8" s="31" t="s">
        <v>46</v>
      </c>
      <c r="C8" s="31" t="s">
        <v>47</v>
      </c>
      <c r="D8" s="32">
        <v>5</v>
      </c>
      <c r="E8" s="33">
        <v>5</v>
      </c>
      <c r="F8" s="33" t="b">
        <f t="shared" si="0"/>
        <v>1</v>
      </c>
      <c r="G8" s="25">
        <v>1539.8199132064015</v>
      </c>
      <c r="H8" s="25">
        <v>7699.0995660320077</v>
      </c>
      <c r="I8" s="34">
        <f t="shared" si="1"/>
        <v>7699.0995660320077</v>
      </c>
    </row>
    <row r="9" spans="1:9" ht="48" x14ac:dyDescent="0.2">
      <c r="A9" s="30">
        <v>23</v>
      </c>
      <c r="B9" s="31" t="s">
        <v>48</v>
      </c>
      <c r="C9" s="31" t="s">
        <v>49</v>
      </c>
      <c r="D9" s="32">
        <v>7</v>
      </c>
      <c r="E9" s="33">
        <v>7</v>
      </c>
      <c r="F9" s="33" t="b">
        <f t="shared" si="0"/>
        <v>1</v>
      </c>
      <c r="G9" s="25">
        <v>1038.4195975220821</v>
      </c>
      <c r="H9" s="25">
        <v>7268.9371826545748</v>
      </c>
      <c r="I9" s="34">
        <f t="shared" si="1"/>
        <v>7268.9371826545748</v>
      </c>
    </row>
    <row r="10" spans="1:9" ht="36" x14ac:dyDescent="0.2">
      <c r="A10" s="30">
        <v>26</v>
      </c>
      <c r="B10" s="31" t="s">
        <v>50</v>
      </c>
      <c r="C10" s="31" t="s">
        <v>51</v>
      </c>
      <c r="D10" s="32">
        <v>10</v>
      </c>
      <c r="E10" s="33">
        <v>10</v>
      </c>
      <c r="F10" s="33" t="b">
        <f t="shared" si="0"/>
        <v>1</v>
      </c>
      <c r="G10" s="25">
        <v>1256.594436495812</v>
      </c>
      <c r="H10" s="25">
        <v>12565.944364958121</v>
      </c>
      <c r="I10" s="34">
        <f t="shared" si="1"/>
        <v>12565.944364958121</v>
      </c>
    </row>
    <row r="11" spans="1:9" ht="48" x14ac:dyDescent="0.2">
      <c r="A11" s="30">
        <v>29</v>
      </c>
      <c r="B11" s="31" t="s">
        <v>52</v>
      </c>
      <c r="C11" s="31" t="s">
        <v>53</v>
      </c>
      <c r="D11" s="32">
        <v>2</v>
      </c>
      <c r="E11" s="33">
        <v>2</v>
      </c>
      <c r="F11" s="33" t="b">
        <f t="shared" si="0"/>
        <v>1</v>
      </c>
      <c r="G11" s="25">
        <v>3683.0251130521183</v>
      </c>
      <c r="H11" s="25">
        <v>7366.0502261042366</v>
      </c>
      <c r="I11" s="34">
        <f t="shared" si="1"/>
        <v>7366.0502261042366</v>
      </c>
    </row>
    <row r="12" spans="1:9" ht="48" x14ac:dyDescent="0.2">
      <c r="A12" s="30">
        <v>35</v>
      </c>
      <c r="B12" s="31" t="s">
        <v>54</v>
      </c>
      <c r="C12" s="31" t="s">
        <v>55</v>
      </c>
      <c r="D12" s="32">
        <v>2</v>
      </c>
      <c r="E12" s="33">
        <v>2</v>
      </c>
      <c r="F12" s="33" t="b">
        <f t="shared" si="0"/>
        <v>1</v>
      </c>
      <c r="G12" s="25">
        <v>1524.0114956439184</v>
      </c>
      <c r="H12" s="25">
        <v>3048.0229912878367</v>
      </c>
      <c r="I12" s="34">
        <f t="shared" si="1"/>
        <v>3048.0229912878367</v>
      </c>
    </row>
    <row r="13" spans="1:9" ht="48" x14ac:dyDescent="0.2">
      <c r="A13" s="30">
        <v>37</v>
      </c>
      <c r="B13" s="31" t="s">
        <v>56</v>
      </c>
      <c r="C13" s="31" t="s">
        <v>57</v>
      </c>
      <c r="D13" s="32">
        <v>1</v>
      </c>
      <c r="E13" s="33">
        <v>1</v>
      </c>
      <c r="F13" s="33" t="b">
        <f t="shared" si="0"/>
        <v>1</v>
      </c>
      <c r="G13" s="25">
        <v>3453.5962816263122</v>
      </c>
      <c r="H13" s="25">
        <v>3453.5962816263122</v>
      </c>
      <c r="I13" s="34">
        <f t="shared" si="1"/>
        <v>3453.5962816263122</v>
      </c>
    </row>
    <row r="14" spans="1:9" ht="48" x14ac:dyDescent="0.2">
      <c r="A14" s="30">
        <v>38</v>
      </c>
      <c r="B14" s="31" t="s">
        <v>58</v>
      </c>
      <c r="C14" s="31" t="s">
        <v>59</v>
      </c>
      <c r="D14" s="32">
        <v>1</v>
      </c>
      <c r="E14" s="33">
        <v>1</v>
      </c>
      <c r="F14" s="33" t="b">
        <f t="shared" si="0"/>
        <v>1</v>
      </c>
      <c r="G14" s="25">
        <v>660.40498144569813</v>
      </c>
      <c r="H14" s="25">
        <v>660.40498144569813</v>
      </c>
      <c r="I14" s="34">
        <f t="shared" si="1"/>
        <v>660.40498144569813</v>
      </c>
    </row>
    <row r="15" spans="1:9" ht="48" x14ac:dyDescent="0.2">
      <c r="A15" s="30">
        <v>46</v>
      </c>
      <c r="B15" s="31" t="s">
        <v>60</v>
      </c>
      <c r="C15" s="31" t="s">
        <v>61</v>
      </c>
      <c r="D15" s="32">
        <v>20</v>
      </c>
      <c r="E15" s="33">
        <v>20</v>
      </c>
      <c r="F15" s="33" t="b">
        <f t="shared" si="0"/>
        <v>1</v>
      </c>
      <c r="G15" s="25">
        <v>7461.3089488440364</v>
      </c>
      <c r="H15" s="25">
        <v>149226.17897688074</v>
      </c>
      <c r="I15" s="34">
        <f t="shared" si="1"/>
        <v>149226.17897688074</v>
      </c>
    </row>
    <row r="16" spans="1:9" ht="48" x14ac:dyDescent="0.2">
      <c r="A16" s="30">
        <v>47</v>
      </c>
      <c r="B16" s="31" t="s">
        <v>62</v>
      </c>
      <c r="C16" s="31" t="s">
        <v>63</v>
      </c>
      <c r="D16" s="32">
        <v>1</v>
      </c>
      <c r="E16" s="33">
        <v>1</v>
      </c>
      <c r="F16" s="33" t="b">
        <f t="shared" si="0"/>
        <v>1</v>
      </c>
      <c r="G16" s="25">
        <v>5173.6881848794164</v>
      </c>
      <c r="H16" s="25">
        <v>5173.6881848794164</v>
      </c>
      <c r="I16" s="34">
        <f t="shared" si="1"/>
        <v>5173.6881848794164</v>
      </c>
    </row>
    <row r="17" spans="1:9" ht="36" x14ac:dyDescent="0.2">
      <c r="A17" s="30">
        <v>48</v>
      </c>
      <c r="B17" s="31" t="s">
        <v>64</v>
      </c>
      <c r="C17" s="31" t="s">
        <v>65</v>
      </c>
      <c r="D17" s="32">
        <v>20</v>
      </c>
      <c r="E17" s="33">
        <v>20</v>
      </c>
      <c r="F17" s="33" t="b">
        <f t="shared" si="0"/>
        <v>1</v>
      </c>
      <c r="G17" s="25">
        <v>2032.0153275252246</v>
      </c>
      <c r="H17" s="25">
        <v>40640.306550504494</v>
      </c>
      <c r="I17" s="34">
        <f t="shared" si="1"/>
        <v>40640.306550504494</v>
      </c>
    </row>
    <row r="18" spans="1:9" ht="48" x14ac:dyDescent="0.2">
      <c r="A18" s="30">
        <v>50</v>
      </c>
      <c r="B18" s="31" t="s">
        <v>66</v>
      </c>
      <c r="C18" s="31" t="s">
        <v>67</v>
      </c>
      <c r="D18" s="32">
        <v>1</v>
      </c>
      <c r="E18" s="33">
        <v>1</v>
      </c>
      <c r="F18" s="33" t="b">
        <f t="shared" si="0"/>
        <v>1</v>
      </c>
      <c r="G18" s="25">
        <v>3361.7900639204099</v>
      </c>
      <c r="H18" s="25">
        <v>3361.7900639204099</v>
      </c>
      <c r="I18" s="34">
        <f t="shared" si="1"/>
        <v>3361.7900639204099</v>
      </c>
    </row>
    <row r="19" spans="1:9" ht="48" x14ac:dyDescent="0.2">
      <c r="A19" s="30">
        <v>56</v>
      </c>
      <c r="B19" s="31" t="s">
        <v>68</v>
      </c>
      <c r="C19" s="31" t="s">
        <v>69</v>
      </c>
      <c r="D19" s="32">
        <v>5</v>
      </c>
      <c r="E19" s="33">
        <v>5</v>
      </c>
      <c r="F19" s="33" t="b">
        <f t="shared" si="0"/>
        <v>1</v>
      </c>
      <c r="G19" s="25">
        <v>1524.011495643919</v>
      </c>
      <c r="H19" s="25">
        <v>7620.0574782195954</v>
      </c>
      <c r="I19" s="34">
        <f t="shared" si="1"/>
        <v>7620.0574782195954</v>
      </c>
    </row>
    <row r="20" spans="1:9" ht="48" x14ac:dyDescent="0.2">
      <c r="A20" s="30">
        <v>60</v>
      </c>
      <c r="B20" s="31" t="s">
        <v>70</v>
      </c>
      <c r="C20" s="31" t="s">
        <v>71</v>
      </c>
      <c r="D20" s="32">
        <v>7</v>
      </c>
      <c r="E20" s="33">
        <v>7</v>
      </c>
      <c r="F20" s="33" t="b">
        <f t="shared" si="0"/>
        <v>1</v>
      </c>
      <c r="G20" s="25">
        <v>553.34264025924222</v>
      </c>
      <c r="H20" s="25">
        <v>3873.3984818146955</v>
      </c>
      <c r="I20" s="34">
        <f t="shared" si="1"/>
        <v>3873.3984818146955</v>
      </c>
    </row>
    <row r="21" spans="1:9" ht="48" x14ac:dyDescent="0.2">
      <c r="A21" s="30">
        <v>65</v>
      </c>
      <c r="B21" s="31" t="s">
        <v>73</v>
      </c>
      <c r="C21" s="31" t="s">
        <v>72</v>
      </c>
      <c r="D21" s="32">
        <v>20</v>
      </c>
      <c r="E21" s="33">
        <v>20</v>
      </c>
      <c r="F21" s="33" t="b">
        <f t="shared" si="0"/>
        <v>1</v>
      </c>
      <c r="G21" s="25">
        <v>920.75694528486758</v>
      </c>
      <c r="H21" s="25">
        <v>18415.138905697353</v>
      </c>
      <c r="I21" s="34">
        <f t="shared" si="1"/>
        <v>18415.138905697353</v>
      </c>
    </row>
    <row r="22" spans="1:9" ht="48" x14ac:dyDescent="0.2">
      <c r="A22" s="30">
        <v>66</v>
      </c>
      <c r="B22" s="31" t="s">
        <v>74</v>
      </c>
      <c r="C22" s="31" t="s">
        <v>75</v>
      </c>
      <c r="D22" s="32">
        <v>20</v>
      </c>
      <c r="E22" s="33">
        <v>20</v>
      </c>
      <c r="F22" s="33" t="b">
        <f t="shared" si="0"/>
        <v>1</v>
      </c>
      <c r="G22" s="25">
        <v>920.75694528486758</v>
      </c>
      <c r="H22" s="25">
        <v>18415.138905697353</v>
      </c>
      <c r="I22" s="34">
        <f t="shared" si="1"/>
        <v>18415.138905697353</v>
      </c>
    </row>
    <row r="23" spans="1:9" ht="60" x14ac:dyDescent="0.2">
      <c r="A23" s="30">
        <v>67</v>
      </c>
      <c r="B23" s="31" t="s">
        <v>76</v>
      </c>
      <c r="C23" s="31" t="s">
        <v>77</v>
      </c>
      <c r="D23" s="32">
        <v>15</v>
      </c>
      <c r="E23" s="33">
        <v>15</v>
      </c>
      <c r="F23" s="33" t="b">
        <f t="shared" si="0"/>
        <v>1</v>
      </c>
      <c r="G23" s="25">
        <v>755.06872070593306</v>
      </c>
      <c r="H23" s="25">
        <v>11326.030810588996</v>
      </c>
      <c r="I23" s="34">
        <f t="shared" ref="I23:I37" si="2">D23*G23</f>
        <v>11326.030810588996</v>
      </c>
    </row>
    <row r="24" spans="1:9" ht="48" x14ac:dyDescent="0.2">
      <c r="A24" s="30">
        <v>71</v>
      </c>
      <c r="B24" s="31" t="s">
        <v>78</v>
      </c>
      <c r="C24" s="31" t="s">
        <v>79</v>
      </c>
      <c r="D24" s="32">
        <v>15</v>
      </c>
      <c r="E24" s="33">
        <v>15</v>
      </c>
      <c r="F24" s="33" t="b">
        <f t="shared" si="0"/>
        <v>1</v>
      </c>
      <c r="G24" s="25">
        <v>638.09174043999997</v>
      </c>
      <c r="H24" s="25">
        <v>9571.3761065999988</v>
      </c>
      <c r="I24" s="34">
        <f t="shared" si="2"/>
        <v>9571.3761065999988</v>
      </c>
    </row>
    <row r="25" spans="1:9" ht="96" x14ac:dyDescent="0.2">
      <c r="A25" s="30">
        <v>75</v>
      </c>
      <c r="B25" s="31" t="s">
        <v>80</v>
      </c>
      <c r="C25" s="31" t="s">
        <v>81</v>
      </c>
      <c r="D25" s="32">
        <v>5</v>
      </c>
      <c r="E25" s="33">
        <v>5</v>
      </c>
      <c r="F25" s="33" t="b">
        <f t="shared" si="0"/>
        <v>1</v>
      </c>
      <c r="G25" s="25">
        <v>594.83673476248862</v>
      </c>
      <c r="H25" s="25">
        <v>2974.183673812443</v>
      </c>
      <c r="I25" s="34">
        <f t="shared" si="2"/>
        <v>2974.183673812443</v>
      </c>
    </row>
    <row r="26" spans="1:9" ht="60" x14ac:dyDescent="0.2">
      <c r="A26" s="30">
        <v>86</v>
      </c>
      <c r="B26" s="31" t="s">
        <v>82</v>
      </c>
      <c r="C26" s="31" t="s">
        <v>83</v>
      </c>
      <c r="D26" s="32">
        <v>1</v>
      </c>
      <c r="E26" s="33">
        <v>1</v>
      </c>
      <c r="F26" s="33" t="b">
        <f t="shared" si="0"/>
        <v>1</v>
      </c>
      <c r="G26" s="25">
        <v>1412.3360314253059</v>
      </c>
      <c r="H26" s="25">
        <v>1412.3360314253059</v>
      </c>
      <c r="I26" s="34">
        <f t="shared" si="2"/>
        <v>1412.3360314253059</v>
      </c>
    </row>
    <row r="27" spans="1:9" ht="24" x14ac:dyDescent="0.2">
      <c r="A27" s="30">
        <v>91</v>
      </c>
      <c r="B27" s="31" t="s">
        <v>84</v>
      </c>
      <c r="C27" s="31" t="s">
        <v>85</v>
      </c>
      <c r="D27" s="32">
        <v>10</v>
      </c>
      <c r="E27" s="33">
        <v>10</v>
      </c>
      <c r="F27" s="33" t="b">
        <f t="shared" si="0"/>
        <v>1</v>
      </c>
      <c r="G27" s="25">
        <v>1080.5753776887029</v>
      </c>
      <c r="H27" s="25">
        <v>10805.75377688703</v>
      </c>
      <c r="I27" s="34">
        <f t="shared" si="2"/>
        <v>10805.75377688703</v>
      </c>
    </row>
    <row r="28" spans="1:9" ht="72" x14ac:dyDescent="0.2">
      <c r="A28" s="30">
        <v>93</v>
      </c>
      <c r="B28" s="31" t="s">
        <v>86</v>
      </c>
      <c r="C28" s="31" t="s">
        <v>87</v>
      </c>
      <c r="D28" s="32">
        <v>1</v>
      </c>
      <c r="E28" s="33">
        <v>1</v>
      </c>
      <c r="F28" s="33" t="b">
        <f t="shared" si="0"/>
        <v>1</v>
      </c>
      <c r="G28" s="25">
        <v>412.74510914150432</v>
      </c>
      <c r="H28" s="25">
        <v>412.74510914150432</v>
      </c>
      <c r="I28" s="34">
        <f t="shared" si="2"/>
        <v>412.74510914150432</v>
      </c>
    </row>
    <row r="29" spans="1:9" ht="36" x14ac:dyDescent="0.2">
      <c r="A29" s="30">
        <v>97</v>
      </c>
      <c r="B29" s="31" t="s">
        <v>88</v>
      </c>
      <c r="C29" s="31" t="s">
        <v>89</v>
      </c>
      <c r="D29" s="32">
        <v>1</v>
      </c>
      <c r="E29" s="33">
        <v>1</v>
      </c>
      <c r="F29" s="33" t="b">
        <f t="shared" si="0"/>
        <v>1</v>
      </c>
      <c r="G29" s="25">
        <v>2857.5215543323475</v>
      </c>
      <c r="H29" s="25">
        <v>2857.5215543323475</v>
      </c>
      <c r="I29" s="34">
        <f t="shared" si="2"/>
        <v>2857.5215543323475</v>
      </c>
    </row>
    <row r="30" spans="1:9" ht="24" x14ac:dyDescent="0.2">
      <c r="A30" s="30">
        <v>98</v>
      </c>
      <c r="B30" s="31" t="s">
        <v>90</v>
      </c>
      <c r="C30" s="31" t="s">
        <v>91</v>
      </c>
      <c r="D30" s="32">
        <v>1</v>
      </c>
      <c r="E30" s="33">
        <v>1</v>
      </c>
      <c r="F30" s="33" t="b">
        <f t="shared" si="0"/>
        <v>1</v>
      </c>
      <c r="G30" s="25">
        <v>10000</v>
      </c>
      <c r="H30" s="25">
        <v>10000</v>
      </c>
      <c r="I30" s="34">
        <f t="shared" si="2"/>
        <v>10000</v>
      </c>
    </row>
    <row r="31" spans="1:9" ht="60" x14ac:dyDescent="0.2">
      <c r="A31" s="30">
        <v>103</v>
      </c>
      <c r="B31" s="31" t="s">
        <v>92</v>
      </c>
      <c r="C31" s="31" t="s">
        <v>93</v>
      </c>
      <c r="D31" s="32">
        <v>2</v>
      </c>
      <c r="E31" s="33">
        <v>2</v>
      </c>
      <c r="F31" s="33" t="b">
        <f t="shared" si="0"/>
        <v>1</v>
      </c>
      <c r="G31" s="25">
        <v>68.580517303976393</v>
      </c>
      <c r="H31" s="25">
        <v>137.16103460795279</v>
      </c>
      <c r="I31" s="34">
        <f t="shared" si="2"/>
        <v>137.16103460795279</v>
      </c>
    </row>
    <row r="32" spans="1:9" ht="60" x14ac:dyDescent="0.2">
      <c r="A32" s="30">
        <v>118</v>
      </c>
      <c r="B32" s="31" t="s">
        <v>94</v>
      </c>
      <c r="C32" s="31" t="s">
        <v>95</v>
      </c>
      <c r="D32" s="32">
        <v>40</v>
      </c>
      <c r="E32" s="33">
        <v>40</v>
      </c>
      <c r="F32" s="33" t="b">
        <f t="shared" si="0"/>
        <v>1</v>
      </c>
      <c r="G32" s="25">
        <v>360.04771584587587</v>
      </c>
      <c r="H32" s="25">
        <v>14401.908633835035</v>
      </c>
      <c r="I32" s="34">
        <f t="shared" si="2"/>
        <v>14401.908633835035</v>
      </c>
    </row>
    <row r="33" spans="1:9" ht="60" x14ac:dyDescent="0.2">
      <c r="A33" s="30">
        <v>119</v>
      </c>
      <c r="B33" s="31" t="s">
        <v>96</v>
      </c>
      <c r="C33" s="31" t="s">
        <v>97</v>
      </c>
      <c r="D33" s="32">
        <v>40</v>
      </c>
      <c r="E33" s="33">
        <v>40</v>
      </c>
      <c r="F33" s="33" t="b">
        <f t="shared" si="0"/>
        <v>1</v>
      </c>
      <c r="G33" s="25">
        <v>409.57808945430315</v>
      </c>
      <c r="H33" s="25">
        <v>16383.123578172126</v>
      </c>
      <c r="I33" s="34">
        <f t="shared" si="2"/>
        <v>16383.123578172126</v>
      </c>
    </row>
    <row r="34" spans="1:9" ht="60" x14ac:dyDescent="0.2">
      <c r="A34" s="30">
        <v>120</v>
      </c>
      <c r="B34" s="31" t="s">
        <v>98</v>
      </c>
      <c r="C34" s="31" t="s">
        <v>99</v>
      </c>
      <c r="D34" s="32">
        <v>40</v>
      </c>
      <c r="E34" s="33">
        <v>40</v>
      </c>
      <c r="F34" s="33" t="b">
        <f t="shared" si="0"/>
        <v>1</v>
      </c>
      <c r="G34" s="25">
        <v>703.09437908278244</v>
      </c>
      <c r="H34" s="25">
        <v>28123.775163311297</v>
      </c>
      <c r="I34" s="34">
        <f t="shared" si="2"/>
        <v>28123.775163311297</v>
      </c>
    </row>
    <row r="35" spans="1:9" ht="60" x14ac:dyDescent="0.2">
      <c r="A35" s="30">
        <v>124</v>
      </c>
      <c r="B35" s="31" t="s">
        <v>100</v>
      </c>
      <c r="C35" s="31" t="s">
        <v>101</v>
      </c>
      <c r="D35" s="32">
        <v>5</v>
      </c>
      <c r="E35" s="33">
        <v>5</v>
      </c>
      <c r="F35" s="33" t="b">
        <f t="shared" si="0"/>
        <v>1</v>
      </c>
      <c r="G35" s="25">
        <v>492.15005683383396</v>
      </c>
      <c r="H35" s="25">
        <v>2460.7502841691698</v>
      </c>
      <c r="I35" s="34">
        <f t="shared" si="2"/>
        <v>2460.7502841691698</v>
      </c>
    </row>
    <row r="36" spans="1:9" ht="60" x14ac:dyDescent="0.2">
      <c r="A36" s="30">
        <v>126</v>
      </c>
      <c r="B36" s="31" t="s">
        <v>102</v>
      </c>
      <c r="C36" s="31" t="s">
        <v>103</v>
      </c>
      <c r="D36" s="32">
        <v>20</v>
      </c>
      <c r="E36" s="33">
        <v>20</v>
      </c>
      <c r="F36" s="33" t="b">
        <f t="shared" si="0"/>
        <v>1</v>
      </c>
      <c r="G36" s="25">
        <v>701.68029278605434</v>
      </c>
      <c r="H36" s="25">
        <v>14033.605855721087</v>
      </c>
      <c r="I36" s="34">
        <f t="shared" si="2"/>
        <v>14033.605855721087</v>
      </c>
    </row>
    <row r="37" spans="1:9" ht="24" x14ac:dyDescent="0.2">
      <c r="A37" s="30">
        <v>130</v>
      </c>
      <c r="B37" s="31" t="s">
        <v>104</v>
      </c>
      <c r="C37" s="31" t="s">
        <v>105</v>
      </c>
      <c r="D37" s="32">
        <v>1</v>
      </c>
      <c r="E37" s="33">
        <v>1</v>
      </c>
      <c r="F37" s="33" t="b">
        <f t="shared" si="0"/>
        <v>1</v>
      </c>
      <c r="G37" s="25">
        <v>2433.3383547114572</v>
      </c>
      <c r="H37" s="25">
        <v>2433.3383547114572</v>
      </c>
      <c r="I37" s="34">
        <f t="shared" si="2"/>
        <v>2433.3383547114572</v>
      </c>
    </row>
    <row r="38" spans="1:9" ht="36" x14ac:dyDescent="0.2">
      <c r="A38" s="30">
        <v>133</v>
      </c>
      <c r="B38" s="31" t="s">
        <v>106</v>
      </c>
      <c r="C38" s="31" t="s">
        <v>107</v>
      </c>
      <c r="D38" s="32">
        <v>1</v>
      </c>
      <c r="E38" s="33">
        <v>1</v>
      </c>
      <c r="F38" s="33" t="b">
        <f t="shared" si="0"/>
        <v>1</v>
      </c>
      <c r="G38" s="25">
        <v>1587.5119746290823</v>
      </c>
      <c r="H38" s="25">
        <v>1587.5119746290823</v>
      </c>
      <c r="I38" s="34">
        <f t="shared" ref="I38:I53" si="3">D38*G38</f>
        <v>1587.5119746290823</v>
      </c>
    </row>
    <row r="39" spans="1:9" ht="60" x14ac:dyDescent="0.2">
      <c r="A39" s="30">
        <v>134</v>
      </c>
      <c r="B39" s="31" t="s">
        <v>108</v>
      </c>
      <c r="C39" s="31" t="s">
        <v>109</v>
      </c>
      <c r="D39" s="32">
        <v>1</v>
      </c>
      <c r="E39" s="33">
        <v>1</v>
      </c>
      <c r="F39" s="33" t="b">
        <f t="shared" si="0"/>
        <v>1</v>
      </c>
      <c r="G39" s="25">
        <v>861.95550174460664</v>
      </c>
      <c r="H39" s="25">
        <v>861.95550174460664</v>
      </c>
      <c r="I39" s="34">
        <f t="shared" si="3"/>
        <v>861.95550174460664</v>
      </c>
    </row>
    <row r="40" spans="1:9" ht="36" x14ac:dyDescent="0.2">
      <c r="A40" s="30">
        <v>135</v>
      </c>
      <c r="B40" s="31" t="s">
        <v>110</v>
      </c>
      <c r="C40" s="31" t="s">
        <v>111</v>
      </c>
      <c r="D40" s="32">
        <v>2</v>
      </c>
      <c r="E40" s="33">
        <v>2</v>
      </c>
      <c r="F40" s="33" t="b">
        <f t="shared" si="0"/>
        <v>1</v>
      </c>
      <c r="G40" s="25">
        <v>266.70201173768572</v>
      </c>
      <c r="H40" s="25">
        <v>533.40402347537145</v>
      </c>
      <c r="I40" s="34">
        <f t="shared" si="3"/>
        <v>533.40402347537145</v>
      </c>
    </row>
    <row r="41" spans="1:9" ht="36" x14ac:dyDescent="0.2">
      <c r="A41" s="30">
        <v>139</v>
      </c>
      <c r="B41" s="31" t="s">
        <v>112</v>
      </c>
      <c r="C41" s="31" t="s">
        <v>113</v>
      </c>
      <c r="D41" s="32">
        <v>100</v>
      </c>
      <c r="E41" s="33">
        <v>100</v>
      </c>
      <c r="F41" s="33" t="b">
        <f t="shared" si="0"/>
        <v>1</v>
      </c>
      <c r="G41" s="25">
        <v>5999.9999999999991</v>
      </c>
      <c r="H41" s="25">
        <v>599999.99999999988</v>
      </c>
      <c r="I41" s="34">
        <f t="shared" si="3"/>
        <v>599999.99999999988</v>
      </c>
    </row>
    <row r="42" spans="1:9" ht="36" x14ac:dyDescent="0.2">
      <c r="A42" s="30">
        <v>148</v>
      </c>
      <c r="B42" s="31" t="s">
        <v>114</v>
      </c>
      <c r="C42" s="31" t="s">
        <v>115</v>
      </c>
      <c r="D42" s="32">
        <v>6</v>
      </c>
      <c r="E42" s="33">
        <v>6</v>
      </c>
      <c r="F42" s="33" t="b">
        <f t="shared" si="0"/>
        <v>1</v>
      </c>
      <c r="G42" s="25">
        <v>356.32306590204024</v>
      </c>
      <c r="H42" s="25">
        <v>2137.9383954122413</v>
      </c>
      <c r="I42" s="34">
        <f t="shared" si="3"/>
        <v>2137.9383954122413</v>
      </c>
    </row>
    <row r="43" spans="1:9" ht="24" x14ac:dyDescent="0.2">
      <c r="A43" s="30">
        <v>149</v>
      </c>
      <c r="B43" s="31" t="s">
        <v>116</v>
      </c>
      <c r="C43" s="31" t="s">
        <v>117</v>
      </c>
      <c r="D43" s="32">
        <v>400</v>
      </c>
      <c r="E43" s="33">
        <v>400</v>
      </c>
      <c r="F43" s="33" t="b">
        <f t="shared" si="0"/>
        <v>1</v>
      </c>
      <c r="G43" s="25">
        <v>1100</v>
      </c>
      <c r="H43" s="25">
        <v>440000</v>
      </c>
      <c r="I43" s="34">
        <f t="shared" si="3"/>
        <v>440000</v>
      </c>
    </row>
    <row r="44" spans="1:9" ht="48" x14ac:dyDescent="0.2">
      <c r="A44" s="30">
        <v>152</v>
      </c>
      <c r="B44" s="31" t="s">
        <v>118</v>
      </c>
      <c r="C44" s="31" t="s">
        <v>119</v>
      </c>
      <c r="D44" s="32">
        <v>1</v>
      </c>
      <c r="E44" s="33">
        <v>1</v>
      </c>
      <c r="F44" s="33" t="b">
        <f t="shared" si="0"/>
        <v>1</v>
      </c>
      <c r="G44" s="25">
        <v>316.99545832887611</v>
      </c>
      <c r="H44" s="25">
        <v>316.99545832887611</v>
      </c>
      <c r="I44" s="34">
        <f t="shared" si="3"/>
        <v>316.99545832887611</v>
      </c>
    </row>
    <row r="45" spans="1:9" ht="48" x14ac:dyDescent="0.2">
      <c r="A45" s="30">
        <v>161</v>
      </c>
      <c r="B45" s="31" t="s">
        <v>120</v>
      </c>
      <c r="C45" s="31" t="s">
        <v>121</v>
      </c>
      <c r="D45" s="32">
        <v>2</v>
      </c>
      <c r="E45" s="33">
        <v>2</v>
      </c>
      <c r="F45" s="33" t="b">
        <f t="shared" si="0"/>
        <v>1</v>
      </c>
      <c r="G45" s="25">
        <v>364.22860872695776</v>
      </c>
      <c r="H45" s="25">
        <v>728.45721745391552</v>
      </c>
      <c r="I45" s="34">
        <f t="shared" si="3"/>
        <v>728.45721745391552</v>
      </c>
    </row>
    <row r="46" spans="1:9" ht="36" x14ac:dyDescent="0.2">
      <c r="A46" s="30">
        <v>163</v>
      </c>
      <c r="B46" s="31" t="s">
        <v>122</v>
      </c>
      <c r="C46" s="31" t="s">
        <v>123</v>
      </c>
      <c r="D46" s="32">
        <v>1</v>
      </c>
      <c r="E46" s="33">
        <v>1</v>
      </c>
      <c r="F46" s="33" t="b">
        <f t="shared" si="0"/>
        <v>1</v>
      </c>
      <c r="G46" s="25">
        <v>590.90664209252452</v>
      </c>
      <c r="H46" s="25">
        <v>590.90664209252452</v>
      </c>
      <c r="I46" s="34">
        <f t="shared" si="3"/>
        <v>590.90664209252452</v>
      </c>
    </row>
    <row r="47" spans="1:9" ht="36" x14ac:dyDescent="0.2">
      <c r="A47" s="30">
        <v>169</v>
      </c>
      <c r="B47" s="31" t="s">
        <v>124</v>
      </c>
      <c r="C47" s="31" t="s">
        <v>125</v>
      </c>
      <c r="D47" s="32">
        <v>1</v>
      </c>
      <c r="E47" s="33">
        <v>1</v>
      </c>
      <c r="F47" s="33" t="b">
        <f t="shared" si="0"/>
        <v>1</v>
      </c>
      <c r="G47" s="25">
        <v>6094.6665814145299</v>
      </c>
      <c r="H47" s="25">
        <v>6094.6665814145299</v>
      </c>
      <c r="I47" s="34">
        <f t="shared" si="3"/>
        <v>6094.6665814145299</v>
      </c>
    </row>
    <row r="48" spans="1:9" ht="96" x14ac:dyDescent="0.2">
      <c r="A48" s="30">
        <v>171</v>
      </c>
      <c r="B48" s="31" t="s">
        <v>126</v>
      </c>
      <c r="C48" s="31" t="s">
        <v>127</v>
      </c>
      <c r="D48" s="32">
        <v>200</v>
      </c>
      <c r="E48" s="33">
        <v>200</v>
      </c>
      <c r="F48" s="33" t="b">
        <f t="shared" si="0"/>
        <v>1</v>
      </c>
      <c r="G48" s="25">
        <v>5614.5</v>
      </c>
      <c r="H48" s="25">
        <v>1122900</v>
      </c>
      <c r="I48" s="34">
        <f t="shared" si="3"/>
        <v>1122900</v>
      </c>
    </row>
    <row r="49" spans="1:9" ht="48" x14ac:dyDescent="0.2">
      <c r="A49" s="30">
        <v>175</v>
      </c>
      <c r="B49" s="31" t="s">
        <v>128</v>
      </c>
      <c r="C49" s="31" t="s">
        <v>129</v>
      </c>
      <c r="D49" s="32">
        <v>1</v>
      </c>
      <c r="E49" s="33">
        <v>1</v>
      </c>
      <c r="F49" s="33" t="b">
        <f t="shared" si="0"/>
        <v>1</v>
      </c>
      <c r="G49" s="25">
        <v>8500</v>
      </c>
      <c r="H49" s="25">
        <v>8500</v>
      </c>
      <c r="I49" s="34">
        <f t="shared" si="3"/>
        <v>8500</v>
      </c>
    </row>
    <row r="50" spans="1:9" ht="48" x14ac:dyDescent="0.2">
      <c r="A50" s="30">
        <v>176</v>
      </c>
      <c r="B50" s="31" t="s">
        <v>130</v>
      </c>
      <c r="C50" s="31" t="s">
        <v>129</v>
      </c>
      <c r="D50" s="32">
        <v>1</v>
      </c>
      <c r="E50" s="33">
        <v>1</v>
      </c>
      <c r="F50" s="33" t="b">
        <f t="shared" si="0"/>
        <v>1</v>
      </c>
      <c r="G50" s="25">
        <v>8500</v>
      </c>
      <c r="H50" s="25">
        <v>8500</v>
      </c>
      <c r="I50" s="34">
        <f t="shared" si="3"/>
        <v>8500</v>
      </c>
    </row>
    <row r="51" spans="1:9" ht="72" x14ac:dyDescent="0.2">
      <c r="A51" s="30">
        <v>177</v>
      </c>
      <c r="B51" s="31" t="s">
        <v>131</v>
      </c>
      <c r="C51" s="31" t="s">
        <v>132</v>
      </c>
      <c r="D51" s="32">
        <v>150</v>
      </c>
      <c r="E51" s="33">
        <v>150</v>
      </c>
      <c r="F51" s="33" t="b">
        <f t="shared" si="0"/>
        <v>1</v>
      </c>
      <c r="G51" s="25">
        <v>3200.0000000000005</v>
      </c>
      <c r="H51" s="25">
        <v>480000.00000000006</v>
      </c>
      <c r="I51" s="34">
        <f t="shared" si="3"/>
        <v>480000.00000000006</v>
      </c>
    </row>
    <row r="52" spans="1:9" ht="48" x14ac:dyDescent="0.2">
      <c r="A52" s="30">
        <v>186</v>
      </c>
      <c r="B52" s="31" t="s">
        <v>133</v>
      </c>
      <c r="C52" s="31" t="s">
        <v>134</v>
      </c>
      <c r="D52" s="32">
        <v>50</v>
      </c>
      <c r="E52" s="33">
        <v>50</v>
      </c>
      <c r="F52" s="33" t="b">
        <f t="shared" si="0"/>
        <v>1</v>
      </c>
      <c r="G52" s="25">
        <v>918.7800000000002</v>
      </c>
      <c r="H52" s="25">
        <v>45939.000000000007</v>
      </c>
      <c r="I52" s="34">
        <f t="shared" si="3"/>
        <v>45939.000000000007</v>
      </c>
    </row>
    <row r="53" spans="1:9" ht="36" x14ac:dyDescent="0.2">
      <c r="A53" s="30">
        <v>190</v>
      </c>
      <c r="B53" s="31" t="s">
        <v>135</v>
      </c>
      <c r="C53" s="31" t="s">
        <v>136</v>
      </c>
      <c r="D53" s="32">
        <v>120</v>
      </c>
      <c r="E53" s="33">
        <v>120</v>
      </c>
      <c r="F53" s="33" t="b">
        <f t="shared" si="0"/>
        <v>1</v>
      </c>
      <c r="G53" s="25">
        <v>4500</v>
      </c>
      <c r="H53" s="25">
        <v>540000</v>
      </c>
      <c r="I53" s="34">
        <f t="shared" si="3"/>
        <v>540000</v>
      </c>
    </row>
    <row r="54" spans="1:9" ht="60" x14ac:dyDescent="0.2">
      <c r="A54" s="30">
        <v>202</v>
      </c>
      <c r="B54" s="31" t="s">
        <v>137</v>
      </c>
      <c r="C54" s="31" t="s">
        <v>138</v>
      </c>
      <c r="D54" s="32">
        <v>2</v>
      </c>
      <c r="E54" s="33">
        <v>2</v>
      </c>
      <c r="F54" s="33" t="b">
        <f t="shared" si="0"/>
        <v>1</v>
      </c>
      <c r="G54" s="25">
        <v>999.99999999999989</v>
      </c>
      <c r="H54" s="25">
        <v>1999.9999999999998</v>
      </c>
      <c r="I54" s="34">
        <f t="shared" ref="I54:I56" si="4">D54*G54</f>
        <v>1999.9999999999998</v>
      </c>
    </row>
    <row r="55" spans="1:9" ht="60" x14ac:dyDescent="0.2">
      <c r="A55" s="30">
        <v>222</v>
      </c>
      <c r="B55" s="31" t="s">
        <v>139</v>
      </c>
      <c r="C55" s="31" t="s">
        <v>140</v>
      </c>
      <c r="D55" s="32">
        <v>3</v>
      </c>
      <c r="E55" s="33">
        <v>3</v>
      </c>
      <c r="F55" s="33" t="b">
        <f t="shared" si="0"/>
        <v>1</v>
      </c>
      <c r="G55" s="25">
        <v>2000</v>
      </c>
      <c r="H55" s="25">
        <v>6000</v>
      </c>
      <c r="I55" s="34">
        <f t="shared" si="4"/>
        <v>6000</v>
      </c>
    </row>
    <row r="56" spans="1:9" ht="84" x14ac:dyDescent="0.2">
      <c r="A56" s="30">
        <v>223</v>
      </c>
      <c r="B56" s="31" t="s">
        <v>141</v>
      </c>
      <c r="C56" s="31" t="s">
        <v>142</v>
      </c>
      <c r="D56" s="32">
        <v>1</v>
      </c>
      <c r="E56" s="33">
        <v>1</v>
      </c>
      <c r="F56" s="33" t="b">
        <f t="shared" si="0"/>
        <v>1</v>
      </c>
      <c r="G56" s="25">
        <v>5000.0000000000073</v>
      </c>
      <c r="H56" s="25">
        <v>5000.0000000000073</v>
      </c>
      <c r="I56" s="34">
        <f t="shared" si="4"/>
        <v>5000.0000000000073</v>
      </c>
    </row>
    <row r="57" spans="1:9" x14ac:dyDescent="0.2">
      <c r="A57" s="26" t="s">
        <v>186</v>
      </c>
      <c r="B57" s="27"/>
      <c r="C57" s="27"/>
    </row>
    <row r="58" spans="1:9" x14ac:dyDescent="0.2">
      <c r="A58" s="22" t="s">
        <v>33</v>
      </c>
      <c r="B58" s="22" t="s">
        <v>34</v>
      </c>
      <c r="C58" s="23" t="s">
        <v>35</v>
      </c>
      <c r="D58" s="24" t="s">
        <v>187</v>
      </c>
      <c r="E58" s="29" t="s">
        <v>190</v>
      </c>
      <c r="F58" s="29" t="s">
        <v>191</v>
      </c>
      <c r="G58" s="29" t="s">
        <v>192</v>
      </c>
      <c r="H58" s="29" t="s">
        <v>193</v>
      </c>
    </row>
    <row r="59" spans="1:9" ht="48" x14ac:dyDescent="0.2">
      <c r="A59" s="30">
        <v>232</v>
      </c>
      <c r="B59" s="31" t="s">
        <v>144</v>
      </c>
      <c r="C59" s="31" t="s">
        <v>145</v>
      </c>
      <c r="D59" s="35">
        <v>2</v>
      </c>
      <c r="E59" s="35">
        <v>2</v>
      </c>
      <c r="F59" s="33" t="b">
        <f t="shared" ref="F59:F79" si="5">D59=E59</f>
        <v>1</v>
      </c>
      <c r="G59" s="25">
        <v>272.68875741800025</v>
      </c>
      <c r="H59" s="25">
        <v>545.3775148360005</v>
      </c>
      <c r="I59" s="36">
        <f t="shared" ref="I59:I67" si="6">D59*G59</f>
        <v>545.3775148360005</v>
      </c>
    </row>
    <row r="60" spans="1:9" ht="60" x14ac:dyDescent="0.2">
      <c r="A60" s="30">
        <v>233</v>
      </c>
      <c r="B60" s="31" t="s">
        <v>146</v>
      </c>
      <c r="C60" s="31" t="s">
        <v>147</v>
      </c>
      <c r="D60" s="35">
        <v>2</v>
      </c>
      <c r="E60" s="35">
        <v>2</v>
      </c>
      <c r="F60" s="33" t="b">
        <f t="shared" si="5"/>
        <v>1</v>
      </c>
      <c r="G60" s="25">
        <v>381.7642614170004</v>
      </c>
      <c r="H60" s="25">
        <v>763.5285228340008</v>
      </c>
      <c r="I60" s="36">
        <f t="shared" si="6"/>
        <v>763.5285228340008</v>
      </c>
    </row>
    <row r="61" spans="1:9" ht="60" x14ac:dyDescent="0.2">
      <c r="A61" s="30">
        <v>234</v>
      </c>
      <c r="B61" s="31" t="s">
        <v>148</v>
      </c>
      <c r="C61" s="31" t="s">
        <v>149</v>
      </c>
      <c r="D61" s="35">
        <v>3</v>
      </c>
      <c r="E61" s="35">
        <v>3</v>
      </c>
      <c r="F61" s="33" t="b">
        <f t="shared" si="5"/>
        <v>1</v>
      </c>
      <c r="G61" s="25">
        <v>327.22650683800032</v>
      </c>
      <c r="H61" s="25">
        <v>981.67952051400096</v>
      </c>
      <c r="I61" s="36">
        <f t="shared" si="6"/>
        <v>981.67952051400096</v>
      </c>
    </row>
    <row r="62" spans="1:9" ht="60" x14ac:dyDescent="0.2">
      <c r="A62" s="30">
        <v>236</v>
      </c>
      <c r="B62" s="31" t="s">
        <v>150</v>
      </c>
      <c r="C62" s="31" t="s">
        <v>151</v>
      </c>
      <c r="D62" s="35">
        <v>7</v>
      </c>
      <c r="E62" s="35">
        <v>7</v>
      </c>
      <c r="F62" s="33" t="b">
        <f t="shared" si="5"/>
        <v>1</v>
      </c>
      <c r="G62" s="25">
        <v>109.07550399900011</v>
      </c>
      <c r="H62" s="25">
        <v>763.52852799300069</v>
      </c>
      <c r="I62" s="36">
        <f t="shared" si="6"/>
        <v>763.52852799300069</v>
      </c>
    </row>
    <row r="63" spans="1:9" ht="36" x14ac:dyDescent="0.2">
      <c r="A63" s="30">
        <v>267</v>
      </c>
      <c r="B63" s="31" t="s">
        <v>152</v>
      </c>
      <c r="C63" s="31" t="s">
        <v>153</v>
      </c>
      <c r="D63" s="35">
        <v>6</v>
      </c>
      <c r="E63" s="35">
        <v>6</v>
      </c>
      <c r="F63" s="33" t="b">
        <f t="shared" si="5"/>
        <v>1</v>
      </c>
      <c r="G63" s="25">
        <v>818.06627225400075</v>
      </c>
      <c r="H63" s="25">
        <v>4908.397633524004</v>
      </c>
      <c r="I63" s="36">
        <f t="shared" si="6"/>
        <v>4908.397633524004</v>
      </c>
    </row>
    <row r="64" spans="1:9" ht="60" x14ac:dyDescent="0.2">
      <c r="A64" s="30">
        <v>270</v>
      </c>
      <c r="B64" s="31" t="s">
        <v>154</v>
      </c>
      <c r="C64" s="31" t="s">
        <v>155</v>
      </c>
      <c r="D64" s="35">
        <v>4</v>
      </c>
      <c r="E64" s="35">
        <v>4</v>
      </c>
      <c r="F64" s="33" t="b">
        <f t="shared" si="5"/>
        <v>1</v>
      </c>
      <c r="G64" s="25">
        <v>1254.3682830910013</v>
      </c>
      <c r="H64" s="25">
        <v>5017.4731323640053</v>
      </c>
      <c r="I64" s="36">
        <f t="shared" si="6"/>
        <v>5017.4731323640053</v>
      </c>
    </row>
    <row r="65" spans="1:9" ht="24" x14ac:dyDescent="0.2">
      <c r="A65" s="30">
        <v>271</v>
      </c>
      <c r="B65" s="31" t="s">
        <v>156</v>
      </c>
      <c r="C65" s="31" t="s">
        <v>157</v>
      </c>
      <c r="D65" s="35">
        <v>1</v>
      </c>
      <c r="E65" s="35">
        <v>1</v>
      </c>
      <c r="F65" s="33" t="b">
        <f t="shared" si="5"/>
        <v>1</v>
      </c>
      <c r="G65" s="25">
        <v>545.3775148360005</v>
      </c>
      <c r="H65" s="25">
        <v>545.3775148360005</v>
      </c>
      <c r="I65" s="36">
        <f t="shared" si="6"/>
        <v>545.3775148360005</v>
      </c>
    </row>
    <row r="66" spans="1:9" ht="24" x14ac:dyDescent="0.2">
      <c r="A66" s="30">
        <v>274</v>
      </c>
      <c r="B66" s="31" t="s">
        <v>158</v>
      </c>
      <c r="C66" s="31" t="s">
        <v>159</v>
      </c>
      <c r="D66" s="35">
        <v>2</v>
      </c>
      <c r="E66" s="35">
        <v>2</v>
      </c>
      <c r="F66" s="33" t="b">
        <f t="shared" si="5"/>
        <v>1</v>
      </c>
      <c r="G66" s="25">
        <v>872.60402167400082</v>
      </c>
      <c r="H66" s="25">
        <v>1745.2080433480016</v>
      </c>
      <c r="I66" s="36">
        <f t="shared" si="6"/>
        <v>1745.2080433480016</v>
      </c>
    </row>
    <row r="67" spans="1:9" ht="72" x14ac:dyDescent="0.2">
      <c r="A67" s="30">
        <v>278</v>
      </c>
      <c r="B67" s="31" t="s">
        <v>160</v>
      </c>
      <c r="C67" s="31" t="s">
        <v>161</v>
      </c>
      <c r="D67" s="35">
        <v>2</v>
      </c>
      <c r="E67" s="35">
        <v>2</v>
      </c>
      <c r="F67" s="33" t="b">
        <f t="shared" si="5"/>
        <v>1</v>
      </c>
      <c r="G67" s="25">
        <v>872.60402167400082</v>
      </c>
      <c r="H67" s="25">
        <v>1745.2080433480016</v>
      </c>
      <c r="I67" s="36">
        <f t="shared" si="6"/>
        <v>1745.2080433480016</v>
      </c>
    </row>
    <row r="68" spans="1:9" ht="60" x14ac:dyDescent="0.2">
      <c r="A68" s="30">
        <v>301</v>
      </c>
      <c r="B68" s="31" t="s">
        <v>162</v>
      </c>
      <c r="C68" s="31" t="s">
        <v>163</v>
      </c>
      <c r="D68" s="35">
        <v>1</v>
      </c>
      <c r="E68" s="35">
        <v>1</v>
      </c>
      <c r="F68" s="33" t="b">
        <f t="shared" si="5"/>
        <v>1</v>
      </c>
      <c r="G68" s="25">
        <v>2945.0385821780028</v>
      </c>
      <c r="H68" s="25">
        <v>2945.0385821780028</v>
      </c>
      <c r="I68" s="36">
        <f t="shared" ref="I68:I79" si="7">D68*G68</f>
        <v>2945.0385821780028</v>
      </c>
    </row>
    <row r="69" spans="1:9" ht="96" x14ac:dyDescent="0.2">
      <c r="A69" s="30">
        <v>318</v>
      </c>
      <c r="B69" s="31" t="s">
        <v>164</v>
      </c>
      <c r="C69" s="31" t="s">
        <v>165</v>
      </c>
      <c r="D69" s="35">
        <v>2</v>
      </c>
      <c r="E69" s="35">
        <v>2</v>
      </c>
      <c r="F69" s="33" t="b">
        <f t="shared" si="5"/>
        <v>1</v>
      </c>
      <c r="G69" s="25">
        <v>190.88212812900019</v>
      </c>
      <c r="H69" s="25">
        <v>381.76425625800039</v>
      </c>
      <c r="I69" s="36">
        <f t="shared" si="7"/>
        <v>381.76425625800039</v>
      </c>
    </row>
    <row r="70" spans="1:9" ht="108" x14ac:dyDescent="0.2">
      <c r="A70" s="30">
        <v>320</v>
      </c>
      <c r="B70" s="31" t="s">
        <v>166</v>
      </c>
      <c r="C70" s="31" t="s">
        <v>167</v>
      </c>
      <c r="D70" s="35">
        <v>30</v>
      </c>
      <c r="E70" s="35">
        <v>30</v>
      </c>
      <c r="F70" s="33" t="b">
        <f t="shared" si="5"/>
        <v>1</v>
      </c>
      <c r="G70" s="25">
        <v>190.88212812900019</v>
      </c>
      <c r="H70" s="25">
        <v>5726.4638438700058</v>
      </c>
      <c r="I70" s="36">
        <f t="shared" si="7"/>
        <v>5726.4638438700058</v>
      </c>
    </row>
    <row r="71" spans="1:9" ht="84" x14ac:dyDescent="0.2">
      <c r="A71" s="30">
        <v>322</v>
      </c>
      <c r="B71" s="31" t="s">
        <v>168</v>
      </c>
      <c r="C71" s="31" t="s">
        <v>169</v>
      </c>
      <c r="D71" s="35">
        <v>20</v>
      </c>
      <c r="E71" s="35">
        <v>20</v>
      </c>
      <c r="F71" s="33" t="b">
        <f t="shared" si="5"/>
        <v>1</v>
      </c>
      <c r="G71" s="25">
        <v>654.45301883500053</v>
      </c>
      <c r="H71" s="25">
        <v>13089.06037670001</v>
      </c>
      <c r="I71" s="36">
        <f t="shared" si="7"/>
        <v>13089.06037670001</v>
      </c>
    </row>
    <row r="72" spans="1:9" ht="96" x14ac:dyDescent="0.2">
      <c r="A72" s="30">
        <v>326</v>
      </c>
      <c r="B72" s="31" t="s">
        <v>170</v>
      </c>
      <c r="C72" s="31" t="s">
        <v>171</v>
      </c>
      <c r="D72" s="35">
        <v>24</v>
      </c>
      <c r="E72" s="35">
        <v>24</v>
      </c>
      <c r="F72" s="33" t="b">
        <f t="shared" si="5"/>
        <v>1</v>
      </c>
      <c r="G72" s="25">
        <v>218.15100799800021</v>
      </c>
      <c r="H72" s="25">
        <v>5235.6241919520053</v>
      </c>
      <c r="I72" s="36">
        <f t="shared" si="7"/>
        <v>5235.6241919520053</v>
      </c>
    </row>
    <row r="73" spans="1:9" ht="96" x14ac:dyDescent="0.2">
      <c r="A73" s="30">
        <v>330</v>
      </c>
      <c r="B73" s="31" t="s">
        <v>172</v>
      </c>
      <c r="C73" s="31" t="s">
        <v>173</v>
      </c>
      <c r="D73" s="35">
        <v>1</v>
      </c>
      <c r="E73" s="35">
        <v>1</v>
      </c>
      <c r="F73" s="33" t="b">
        <f t="shared" si="5"/>
        <v>1</v>
      </c>
      <c r="G73" s="25">
        <v>17999.999981080997</v>
      </c>
      <c r="H73" s="25">
        <v>17999.999981080997</v>
      </c>
      <c r="I73" s="36">
        <f t="shared" si="7"/>
        <v>17999.999981080997</v>
      </c>
    </row>
    <row r="74" spans="1:9" ht="132" x14ac:dyDescent="0.2">
      <c r="A74" s="30">
        <v>335</v>
      </c>
      <c r="B74" s="31" t="s">
        <v>174</v>
      </c>
      <c r="C74" s="31" t="s">
        <v>175</v>
      </c>
      <c r="D74" s="35">
        <v>13</v>
      </c>
      <c r="E74" s="35">
        <v>13</v>
      </c>
      <c r="F74" s="33" t="b">
        <f t="shared" si="5"/>
        <v>1</v>
      </c>
      <c r="G74" s="25">
        <v>1527.0570405090014</v>
      </c>
      <c r="H74" s="25">
        <v>19851.741526617017</v>
      </c>
      <c r="I74" s="36">
        <f t="shared" si="7"/>
        <v>19851.741526617017</v>
      </c>
    </row>
    <row r="75" spans="1:9" ht="60" x14ac:dyDescent="0.2">
      <c r="A75" s="30">
        <v>337</v>
      </c>
      <c r="B75" s="31" t="s">
        <v>176</v>
      </c>
      <c r="C75" s="31" t="s">
        <v>177</v>
      </c>
      <c r="D75" s="35">
        <v>1</v>
      </c>
      <c r="E75" s="35">
        <v>1</v>
      </c>
      <c r="F75" s="33" t="b">
        <f t="shared" si="5"/>
        <v>1</v>
      </c>
      <c r="G75" s="25">
        <v>1363.4437870900013</v>
      </c>
      <c r="H75" s="25">
        <v>1363.4437870900013</v>
      </c>
      <c r="I75" s="36">
        <f t="shared" si="7"/>
        <v>1363.4437870900013</v>
      </c>
    </row>
    <row r="76" spans="1:9" ht="36" x14ac:dyDescent="0.2">
      <c r="A76" s="30">
        <v>341</v>
      </c>
      <c r="B76" s="31" t="s">
        <v>178</v>
      </c>
      <c r="C76" s="31" t="s">
        <v>179</v>
      </c>
      <c r="D76" s="35">
        <v>2</v>
      </c>
      <c r="E76" s="35">
        <v>2</v>
      </c>
      <c r="F76" s="33" t="b">
        <f t="shared" si="5"/>
        <v>1</v>
      </c>
      <c r="G76" s="25">
        <v>490.83976541600038</v>
      </c>
      <c r="H76" s="25">
        <v>981.67953083200075</v>
      </c>
      <c r="I76" s="36">
        <f t="shared" si="7"/>
        <v>981.67953083200075</v>
      </c>
    </row>
    <row r="77" spans="1:9" ht="108" x14ac:dyDescent="0.2">
      <c r="A77" s="30">
        <v>343</v>
      </c>
      <c r="B77" s="31" t="s">
        <v>180</v>
      </c>
      <c r="C77" s="31" t="s">
        <v>181</v>
      </c>
      <c r="D77" s="35">
        <v>2</v>
      </c>
      <c r="E77" s="35">
        <v>2</v>
      </c>
      <c r="F77" s="33" t="b">
        <f t="shared" si="5"/>
        <v>1</v>
      </c>
      <c r="G77" s="25">
        <v>1363.4437870900013</v>
      </c>
      <c r="H77" s="25">
        <v>2726.8875741800025</v>
      </c>
      <c r="I77" s="36">
        <f t="shared" si="7"/>
        <v>2726.8875741800025</v>
      </c>
    </row>
    <row r="78" spans="1:9" ht="132" x14ac:dyDescent="0.2">
      <c r="A78" s="30">
        <v>344</v>
      </c>
      <c r="B78" s="31" t="s">
        <v>182</v>
      </c>
      <c r="C78" s="31" t="s">
        <v>183</v>
      </c>
      <c r="D78" s="35">
        <v>7</v>
      </c>
      <c r="E78" s="35">
        <v>7</v>
      </c>
      <c r="F78" s="33" t="b">
        <f t="shared" si="5"/>
        <v>1</v>
      </c>
      <c r="G78" s="25">
        <v>1363.4437870900013</v>
      </c>
      <c r="H78" s="25">
        <v>9544.1065096300081</v>
      </c>
      <c r="I78" s="36">
        <f t="shared" si="7"/>
        <v>9544.1065096300081</v>
      </c>
    </row>
    <row r="79" spans="1:9" ht="108" x14ac:dyDescent="0.2">
      <c r="A79" s="30">
        <v>346</v>
      </c>
      <c r="B79" s="31" t="s">
        <v>184</v>
      </c>
      <c r="C79" s="31" t="s">
        <v>185</v>
      </c>
      <c r="D79" s="35">
        <v>1</v>
      </c>
      <c r="E79" s="35">
        <v>1</v>
      </c>
      <c r="F79" s="33" t="b">
        <f t="shared" si="5"/>
        <v>1</v>
      </c>
      <c r="G79" s="25">
        <v>1363.4437870900013</v>
      </c>
      <c r="H79" s="25">
        <v>1363.4437870900013</v>
      </c>
      <c r="I79" s="36">
        <f t="shared" si="7"/>
        <v>1363.4437870900013</v>
      </c>
    </row>
  </sheetData>
  <mergeCells count="2">
    <mergeCell ref="A1:C1"/>
    <mergeCell ref="A57:C57"/>
  </mergeCells>
  <conditionalFormatting sqref="D3:F56">
    <cfRule type="cellIs" dxfId="3" priority="7" operator="equal">
      <formula>0</formula>
    </cfRule>
  </conditionalFormatting>
  <conditionalFormatting sqref="G3:G56 G59:G79">
    <cfRule type="expression" dxfId="2" priority="5">
      <formula>ISERROR($J3)</formula>
    </cfRule>
  </conditionalFormatting>
  <conditionalFormatting sqref="H3:H56 H59:H79">
    <cfRule type="expression" dxfId="1" priority="2">
      <formula>ISERROR(H3)</formula>
    </cfRule>
  </conditionalFormatting>
  <conditionalFormatting sqref="F59:F7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 OFERTAS</vt:lpstr>
      <vt:lpstr>ORDEN DE OFERTAS</vt:lpstr>
      <vt:lpstr>REVISION OFERTA FLOREZ Y ALVARE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Naydu Alexandra Diaz Heredia</dc:creator>
  <cp:lastModifiedBy>Naydu Alexandra Diaz Heredia</cp:lastModifiedBy>
  <dcterms:created xsi:type="dcterms:W3CDTF">2019-05-21T18:52:03Z</dcterms:created>
  <dcterms:modified xsi:type="dcterms:W3CDTF">2019-05-21T20:36:35Z</dcterms:modified>
</cp:coreProperties>
</file>