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ceficiente.sharepoint.com/cce/Documentos compartidos/SNG/17-CONTRATOS/1-CtosAMP/2016/CCE-443-1-AMP-2016-Tratamiento de Hemofilia/32. Catalogo de precios/"/>
    </mc:Choice>
  </mc:AlternateContent>
  <xr:revisionPtr revIDLastSave="13" documentId="8_{D11B53E0-8173-42DE-AD05-091DD06A72D2}" xr6:coauthVersionLast="46" xr6:coauthVersionMax="46" xr10:uidLastSave="{52571868-1524-4C4D-BA91-86B170E09130}"/>
  <bookViews>
    <workbookView xWindow="-108" yWindow="-108" windowWidth="23256" windowHeight="12576" xr2:uid="{00000000-000D-0000-FFFF-FFFF00000000}"/>
  </bookViews>
  <sheets>
    <sheet name="Precios" sheetId="1" r:id="rId1"/>
    <sheet name="Hoja1" sheetId="3" state="hidden" r:id="rId2"/>
  </sheets>
  <externalReferences>
    <externalReference r:id="rId3"/>
  </externalReferences>
  <definedNames>
    <definedName name="Deptos">[1]Listas!$B$2:$B$34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4" i="1"/>
  <c r="J15" i="1" l="1"/>
  <c r="H15" i="1"/>
  <c r="D7" i="1" l="1"/>
  <c r="F7" i="1" s="1"/>
  <c r="F15" i="1" l="1"/>
  <c r="J14" i="1" l="1"/>
  <c r="J13" i="1"/>
  <c r="J12" i="1"/>
  <c r="J11" i="1"/>
  <c r="J10" i="1"/>
  <c r="J9" i="1"/>
  <c r="J8" i="1"/>
  <c r="J7" i="1"/>
  <c r="H14" i="1"/>
  <c r="H13" i="1"/>
  <c r="H12" i="1"/>
  <c r="H11" i="1"/>
  <c r="H10" i="1"/>
  <c r="H9" i="1"/>
  <c r="H8" i="1"/>
  <c r="H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<sst xmlns="http://schemas.openxmlformats.org/spreadsheetml/2006/main" count="37" uniqueCount="26">
  <si>
    <t>idarticulo</t>
  </si>
  <si>
    <t>Hemofilia leve y EvW tipo I y II (mensual)</t>
  </si>
  <si>
    <t>Hemofilia moderada y EvW tipo III (mensual)</t>
  </si>
  <si>
    <t>Hemofilia severa (mensual)</t>
  </si>
  <si>
    <t>UI</t>
  </si>
  <si>
    <t>MG</t>
  </si>
  <si>
    <t>UI del Factor VIII</t>
  </si>
  <si>
    <t>Factor IX</t>
  </si>
  <si>
    <t>Factor VII</t>
  </si>
  <si>
    <t>Factor VIII</t>
  </si>
  <si>
    <t>Factor VIII y VW</t>
  </si>
  <si>
    <t>Factor XIII</t>
  </si>
  <si>
    <t>Factor VW</t>
  </si>
  <si>
    <t>Factores IX, II, VII y X en combinación</t>
  </si>
  <si>
    <t>Factor VIII inhibidor activado por bypass</t>
  </si>
  <si>
    <t>MEDICARTE S.A.</t>
  </si>
  <si>
    <t>UT ATENCIÓN INTEGRAL EN SALUD</t>
  </si>
  <si>
    <t>UT ESPECIALIZADA MEDEX</t>
  </si>
  <si>
    <t>Unidad</t>
  </si>
  <si>
    <t>Servicio / Factor de Coagulación</t>
  </si>
  <si>
    <t>Precio techo 
Factores de Coagulación</t>
  </si>
  <si>
    <t>% descuento</t>
  </si>
  <si>
    <t>Precio con descuento</t>
  </si>
  <si>
    <t>Und (mes)</t>
  </si>
  <si>
    <t>Factor VIII+VW</t>
  </si>
  <si>
    <t>UI de VW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</si>
</sst>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;[Red]\-&quot;$&quot;#,##0"/>
    <numFmt numFmtId="165" formatCode="_-&quot;$&quot;* #,##0.00_-;\-&quot;$&quot;* #,##0.00_-;_-&quot;$&quot;* &quot;-&quot;??_-;_-@_-"/>
    <numFmt numFmtId="166" formatCode="&quot;$&quot;\ #,##0_);[Red]\(&quot;$&quot;\ #,##0\)"/>
    <numFmt numFmtId="167" formatCode="_-&quot;$&quot;* #,##0_-;\-&quot;$&quot;* #,##0_-;_-&quot;$&quot;* &quot;-&quot;??_-;_-@_-"/>
    <numFmt numFmtId="168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Verdana"/>
      <family val="2"/>
    </font>
    <font>
      <sz val="10"/>
      <name val="Arial"/>
      <family val="2"/>
    </font>
    <font>
      <sz val="9"/>
      <color theme="2"/>
      <name val="Arial"/>
      <family val="2"/>
      <scheme val="minor"/>
    </font>
    <font>
      <sz val="10"/>
      <name val="Verdana"/>
      <family val="2"/>
    </font>
    <font>
      <b/>
      <sz val="8"/>
      <color theme="0"/>
      <name val="Arial"/>
      <family val="2"/>
      <scheme val="minor"/>
    </font>
    <font>
      <sz val="8"/>
      <color theme="2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EEDC82"/>
        <bgColor rgb="FF000000"/>
      </patternFill>
    </fill>
    <fill>
      <patternFill patternType="solid">
        <fgColor rgb="FF80808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>
      <alignment horizontal="center" vertical="center"/>
    </xf>
    <xf numFmtId="0" fontId="3" fillId="3" borderId="0"/>
    <xf numFmtId="0" fontId="2" fillId="4" borderId="0">
      <alignment horizontal="center" vertical="center" wrapText="1"/>
    </xf>
    <xf numFmtId="165" fontId="1" fillId="0" borderId="0" applyFont="0" applyFill="0" applyBorder="0" applyAlignment="0" applyProtection="0"/>
    <xf numFmtId="49" fontId="5" fillId="0" borderId="0">
      <alignment horizontal="left" vertical="center"/>
    </xf>
  </cellStyleXfs>
  <cellXfs count="18">
    <xf numFmtId="0" fontId="0" fillId="0" borderId="0" xfId="0"/>
    <xf numFmtId="168" fontId="4" fillId="0" borderId="1" xfId="2" applyNumberFormat="1" applyFont="1" applyBorder="1" applyAlignment="1">
      <alignment vertical="center" wrapText="1"/>
    </xf>
    <xf numFmtId="0" fontId="7" fillId="0" borderId="0" xfId="0" applyFont="1"/>
    <xf numFmtId="164" fontId="7" fillId="0" borderId="0" xfId="0" applyNumberFormat="1" applyFont="1"/>
    <xf numFmtId="0" fontId="7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164" fontId="7" fillId="6" borderId="1" xfId="0" applyNumberFormat="1" applyFont="1" applyFill="1" applyBorder="1"/>
    <xf numFmtId="168" fontId="4" fillId="6" borderId="1" xfId="2" applyNumberFormat="1" applyFont="1" applyFill="1" applyBorder="1" applyAlignment="1">
      <alignment vertical="center" wrapText="1"/>
    </xf>
    <xf numFmtId="167" fontId="4" fillId="6" borderId="1" xfId="1" applyNumberFormat="1" applyFont="1" applyFill="1" applyBorder="1" applyAlignment="1">
      <alignment vertical="center" wrapText="1"/>
    </xf>
    <xf numFmtId="0" fontId="4" fillId="0" borderId="1" xfId="0" applyFont="1" applyBorder="1"/>
    <xf numFmtId="166" fontId="4" fillId="0" borderId="1" xfId="0" applyNumberFormat="1" applyFont="1" applyBorder="1"/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</cellXfs>
  <cellStyles count="8">
    <cellStyle name="BodyStyle" xfId="7" xr:uid="{00000000-0005-0000-0000-000000000000}"/>
    <cellStyle name="HeaderStyle" xfId="3" xr:uid="{00000000-0005-0000-0000-000001000000}"/>
    <cellStyle name="HeaderTopStyle" xfId="5" xr:uid="{00000000-0005-0000-0000-000002000000}"/>
    <cellStyle name="IsSelectedStyle" xfId="4" xr:uid="{00000000-0005-0000-0000-000003000000}"/>
    <cellStyle name="Moneda" xfId="1" builtinId="4"/>
    <cellStyle name="Moneda 2" xfId="6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.zamora/Downloads/24.amp-intendencia_v3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Cotizacion"/>
      <sheetName val="Cuadros"/>
      <sheetName val="NTMD"/>
      <sheetName val="Base de Datos"/>
      <sheetName val="Listas"/>
      <sheetName val="ResumenCotizacion"/>
      <sheetName val="CSV"/>
      <sheetName val="Cotizacion"/>
      <sheetName val="24.amp-intendencia_v34"/>
    </sheetNames>
    <sheetDataSet>
      <sheetData sheetId="0"/>
      <sheetData sheetId="1"/>
      <sheetData sheetId="2"/>
      <sheetData sheetId="3"/>
      <sheetData sheetId="4">
        <row r="2">
          <cell r="B2" t="str">
            <v>Amazonas</v>
          </cell>
        </row>
        <row r="3">
          <cell r="B3" t="str">
            <v>Antioquia</v>
          </cell>
        </row>
        <row r="4">
          <cell r="B4" t="str">
            <v>Arauca</v>
          </cell>
        </row>
        <row r="5">
          <cell r="B5" t="str">
            <v>Atlantico</v>
          </cell>
        </row>
        <row r="6">
          <cell r="B6" t="str">
            <v>Bogotá, D.C.</v>
          </cell>
        </row>
        <row r="7">
          <cell r="B7" t="str">
            <v>Bolivar</v>
          </cell>
        </row>
        <row r="8">
          <cell r="B8" t="str">
            <v>Boyacá</v>
          </cell>
        </row>
        <row r="9">
          <cell r="B9" t="str">
            <v>Caldas</v>
          </cell>
        </row>
        <row r="10">
          <cell r="B10" t="str">
            <v>Caquetá</v>
          </cell>
        </row>
        <row r="11">
          <cell r="B11" t="str">
            <v>Casanare</v>
          </cell>
        </row>
        <row r="12">
          <cell r="B12" t="str">
            <v>Cauca</v>
          </cell>
        </row>
        <row r="13">
          <cell r="B13" t="str">
            <v>Cesar</v>
          </cell>
        </row>
        <row r="14">
          <cell r="B14" t="str">
            <v>Chocó</v>
          </cell>
        </row>
        <row r="15">
          <cell r="B15" t="str">
            <v>Córdoba</v>
          </cell>
        </row>
        <row r="16">
          <cell r="B16" t="str">
            <v>Cundinamarca</v>
          </cell>
        </row>
        <row r="17">
          <cell r="B17" t="str">
            <v>Guainía</v>
          </cell>
        </row>
        <row r="18">
          <cell r="B18" t="str">
            <v>Guajira</v>
          </cell>
        </row>
        <row r="19">
          <cell r="B19" t="str">
            <v>Guaviare</v>
          </cell>
        </row>
        <row r="20">
          <cell r="B20" t="str">
            <v>Huila</v>
          </cell>
        </row>
        <row r="21">
          <cell r="B21" t="str">
            <v>Magdalena</v>
          </cell>
        </row>
        <row r="22">
          <cell r="B22" t="str">
            <v>Meta</v>
          </cell>
        </row>
        <row r="23">
          <cell r="B23" t="str">
            <v>Nariño</v>
          </cell>
        </row>
        <row r="24">
          <cell r="B24" t="str">
            <v>Norte de Santander</v>
          </cell>
        </row>
        <row r="25">
          <cell r="B25" t="str">
            <v>Putumayo</v>
          </cell>
        </row>
        <row r="26">
          <cell r="B26" t="str">
            <v>Quindio</v>
          </cell>
        </row>
        <row r="27">
          <cell r="B27" t="str">
            <v>Risaralda</v>
          </cell>
        </row>
        <row r="28">
          <cell r="B28" t="str">
            <v>San Andrés y Providencia</v>
          </cell>
        </row>
        <row r="29">
          <cell r="B29" t="str">
            <v>Santander</v>
          </cell>
        </row>
        <row r="30">
          <cell r="B30" t="str">
            <v>Sucre</v>
          </cell>
        </row>
        <row r="31">
          <cell r="B31" t="str">
            <v>Tolima</v>
          </cell>
        </row>
        <row r="32">
          <cell r="B32" t="str">
            <v>Valle del Cauca</v>
          </cell>
        </row>
        <row r="33">
          <cell r="B33" t="str">
            <v>Vaupés</v>
          </cell>
        </row>
        <row r="34">
          <cell r="B34" t="str">
            <v>Vichada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CCE">
  <a:themeElements>
    <a:clrScheme name="Personalizado 7">
      <a:dk1>
        <a:srgbClr val="1A1818"/>
      </a:dk1>
      <a:lt1>
        <a:srgbClr val="FFFFFF"/>
      </a:lt1>
      <a:dk2>
        <a:srgbClr val="1A1818"/>
      </a:dk2>
      <a:lt2>
        <a:srgbClr val="4E4D4D"/>
      </a:lt2>
      <a:accent1>
        <a:srgbClr val="CDCCCC"/>
      </a:accent1>
      <a:accent2>
        <a:srgbClr val="7AC143"/>
      </a:accent2>
      <a:accent3>
        <a:srgbClr val="006325"/>
      </a:accent3>
      <a:accent4>
        <a:srgbClr val="0078AE"/>
      </a:accent4>
      <a:accent5>
        <a:srgbClr val="652D89"/>
      </a:accent5>
      <a:accent6>
        <a:srgbClr val="A30134"/>
      </a:accent6>
      <a:hlink>
        <a:srgbClr val="1A1818"/>
      </a:hlink>
      <a:folHlink>
        <a:srgbClr val="FFFFFF"/>
      </a:folHlink>
    </a:clrScheme>
    <a:fontScheme name="Fuentes C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26"/>
  <sheetViews>
    <sheetView showGridLines="0" tabSelected="1" workbookViewId="0">
      <selection activeCell="A4" sqref="A4"/>
    </sheetView>
  </sheetViews>
  <sheetFormatPr baseColWidth="10" defaultColWidth="0" defaultRowHeight="10.199999999999999" zeroHeight="1" x14ac:dyDescent="0.2"/>
  <cols>
    <col min="1" max="1" width="27.19921875" style="2" bestFit="1" customWidth="1"/>
    <col min="2" max="2" width="7.19921875" style="2" bestFit="1" customWidth="1"/>
    <col min="3" max="3" width="10.5" style="7" bestFit="1" customWidth="1"/>
    <col min="4" max="4" width="9.5" style="2" bestFit="1" customWidth="1"/>
    <col min="5" max="5" width="7.3984375" style="2" bestFit="1" customWidth="1"/>
    <col min="6" max="6" width="9.3984375" style="2" bestFit="1" customWidth="1"/>
    <col min="7" max="7" width="7.3984375" style="2" bestFit="1" customWidth="1"/>
    <col min="8" max="8" width="9.3984375" style="2" bestFit="1" customWidth="1"/>
    <col min="9" max="9" width="7.3984375" style="2" bestFit="1" customWidth="1"/>
    <col min="10" max="10" width="9.5" style="2" bestFit="1" customWidth="1"/>
    <col min="11" max="11" width="0.8984375" style="2" customWidth="1"/>
    <col min="12" max="16384" width="11" style="2" hidden="1"/>
  </cols>
  <sheetData>
    <row r="1" spans="1:11" ht="5.25" customHeight="1" x14ac:dyDescent="0.2"/>
    <row r="2" spans="1:11" ht="33.75" customHeight="1" x14ac:dyDescent="0.2">
      <c r="A2" s="15" t="s">
        <v>19</v>
      </c>
      <c r="B2" s="17" t="s">
        <v>0</v>
      </c>
      <c r="C2" s="15" t="s">
        <v>18</v>
      </c>
      <c r="D2" s="15" t="s">
        <v>20</v>
      </c>
      <c r="E2" s="16" t="s">
        <v>15</v>
      </c>
      <c r="F2" s="16"/>
      <c r="G2" s="16" t="s">
        <v>16</v>
      </c>
      <c r="H2" s="16"/>
      <c r="I2" s="16" t="s">
        <v>17</v>
      </c>
      <c r="J2" s="16"/>
    </row>
    <row r="3" spans="1:11" ht="33.75" customHeight="1" x14ac:dyDescent="0.2">
      <c r="A3" s="15"/>
      <c r="B3" s="17"/>
      <c r="C3" s="15"/>
      <c r="D3" s="15"/>
      <c r="E3" s="5" t="s">
        <v>21</v>
      </c>
      <c r="F3" s="5" t="s">
        <v>22</v>
      </c>
      <c r="G3" s="5" t="s">
        <v>21</v>
      </c>
      <c r="H3" s="5" t="s">
        <v>22</v>
      </c>
      <c r="I3" s="5" t="s">
        <v>21</v>
      </c>
      <c r="J3" s="5" t="s">
        <v>22</v>
      </c>
    </row>
    <row r="4" spans="1:11" ht="11.4" x14ac:dyDescent="0.2">
      <c r="A4" s="6" t="s">
        <v>1</v>
      </c>
      <c r="B4" s="6">
        <v>1</v>
      </c>
      <c r="C4" s="4" t="s">
        <v>23</v>
      </c>
      <c r="D4" s="6"/>
      <c r="E4" s="13"/>
      <c r="F4" s="14">
        <v>77747.417730000001</v>
      </c>
      <c r="G4" s="14"/>
      <c r="H4" s="14">
        <v>125185.49512200001</v>
      </c>
      <c r="I4" s="14"/>
      <c r="J4" s="14">
        <v>802892.25088199996</v>
      </c>
      <c r="K4" s="14">
        <f>+J4*1.035</f>
        <v>830993.47966286994</v>
      </c>
    </row>
    <row r="5" spans="1:11" ht="11.4" x14ac:dyDescent="0.2">
      <c r="A5" s="6" t="s">
        <v>2</v>
      </c>
      <c r="B5" s="6">
        <v>2</v>
      </c>
      <c r="C5" s="4" t="s">
        <v>23</v>
      </c>
      <c r="D5" s="6"/>
      <c r="E5" s="13"/>
      <c r="F5" s="14">
        <v>156811.26769200002</v>
      </c>
      <c r="G5" s="14"/>
      <c r="H5" s="14">
        <v>382146.78700800007</v>
      </c>
      <c r="I5" s="14"/>
      <c r="J5" s="14">
        <v>1110489.6666600001</v>
      </c>
      <c r="K5" s="14">
        <f t="shared" ref="K5:K6" si="0">+J5*1.035</f>
        <v>1149356.8049931</v>
      </c>
    </row>
    <row r="6" spans="1:11" ht="11.4" x14ac:dyDescent="0.2">
      <c r="A6" s="6" t="s">
        <v>3</v>
      </c>
      <c r="B6" s="6">
        <v>3</v>
      </c>
      <c r="C6" s="4" t="s">
        <v>23</v>
      </c>
      <c r="D6" s="6"/>
      <c r="E6" s="13"/>
      <c r="F6" s="14">
        <v>525780.94019400002</v>
      </c>
      <c r="G6" s="14"/>
      <c r="H6" s="14">
        <v>685228.56112800003</v>
      </c>
      <c r="I6" s="14"/>
      <c r="J6" s="14">
        <v>2145036.7767420001</v>
      </c>
      <c r="K6" s="14">
        <f t="shared" si="0"/>
        <v>2220113.0639279699</v>
      </c>
    </row>
    <row r="7" spans="1:11" ht="11.4" x14ac:dyDescent="0.2">
      <c r="A7" s="8" t="s">
        <v>7</v>
      </c>
      <c r="B7" s="8">
        <v>4</v>
      </c>
      <c r="C7" s="9" t="s">
        <v>4</v>
      </c>
      <c r="D7" s="10">
        <f>918*(1.0369)</f>
        <v>951.87419999999997</v>
      </c>
      <c r="E7" s="11">
        <v>0.01</v>
      </c>
      <c r="F7" s="12">
        <f>$D7*(1-E7)</f>
        <v>942.355458</v>
      </c>
      <c r="G7" s="11">
        <v>0</v>
      </c>
      <c r="H7" s="12">
        <f>$D7*(1-G7)</f>
        <v>951.87419999999997</v>
      </c>
      <c r="I7" s="11">
        <v>1.7999999999999999E-2</v>
      </c>
      <c r="J7" s="12">
        <f>$D7*(1-I7)</f>
        <v>934.74046439999995</v>
      </c>
    </row>
    <row r="8" spans="1:11" ht="11.4" x14ac:dyDescent="0.2">
      <c r="A8" s="8" t="s">
        <v>8</v>
      </c>
      <c r="B8" s="8">
        <v>5</v>
      </c>
      <c r="C8" s="9" t="s">
        <v>5</v>
      </c>
      <c r="D8" s="10">
        <v>1909585.15</v>
      </c>
      <c r="E8" s="11">
        <v>0.01</v>
      </c>
      <c r="F8" s="12">
        <f t="shared" ref="F8:H13" si="1">$D8*(1-E8)</f>
        <v>1890489.2984999998</v>
      </c>
      <c r="G8" s="11">
        <v>0</v>
      </c>
      <c r="H8" s="12">
        <f t="shared" si="1"/>
        <v>1909585.15</v>
      </c>
      <c r="I8" s="11">
        <v>1.4999999999999999E-2</v>
      </c>
      <c r="J8" s="12">
        <f t="shared" ref="J8" si="2">$D8*(1-I8)</f>
        <v>1880941.3727499999</v>
      </c>
    </row>
    <row r="9" spans="1:11" ht="11.4" x14ac:dyDescent="0.2">
      <c r="A9" s="8" t="s">
        <v>9</v>
      </c>
      <c r="B9" s="8">
        <v>6</v>
      </c>
      <c r="C9" s="9" t="s">
        <v>4</v>
      </c>
      <c r="D9" s="10">
        <v>1081.6125796599999</v>
      </c>
      <c r="E9" s="11">
        <v>7.0000000000000007E-2</v>
      </c>
      <c r="F9" s="12">
        <f t="shared" si="1"/>
        <v>1005.8996990837999</v>
      </c>
      <c r="G9" s="11">
        <v>0.05</v>
      </c>
      <c r="H9" s="12">
        <f t="shared" si="1"/>
        <v>1027.5319506769999</v>
      </c>
      <c r="I9" s="11">
        <v>9.0999999999999998E-2</v>
      </c>
      <c r="J9" s="12">
        <f t="shared" ref="J9" si="3">$D9*(1-I9)</f>
        <v>983.18583491094</v>
      </c>
    </row>
    <row r="10" spans="1:11" ht="11.4" x14ac:dyDescent="0.2">
      <c r="A10" s="8" t="s">
        <v>14</v>
      </c>
      <c r="B10" s="8">
        <v>7</v>
      </c>
      <c r="C10" s="9" t="s">
        <v>4</v>
      </c>
      <c r="D10" s="10">
        <v>2443.9732999999997</v>
      </c>
      <c r="E10" s="11">
        <v>0.03</v>
      </c>
      <c r="F10" s="12">
        <f t="shared" si="1"/>
        <v>2370.6541009999996</v>
      </c>
      <c r="G10" s="11">
        <v>0.06</v>
      </c>
      <c r="H10" s="12">
        <f t="shared" si="1"/>
        <v>2297.3349019999996</v>
      </c>
      <c r="I10" s="11">
        <v>2.5999999999999999E-2</v>
      </c>
      <c r="J10" s="12">
        <f t="shared" ref="J10" si="4">$D10*(1-I10)</f>
        <v>2380.4299941999998</v>
      </c>
    </row>
    <row r="11" spans="1:11" ht="11.4" x14ac:dyDescent="0.2">
      <c r="A11" s="8" t="s">
        <v>10</v>
      </c>
      <c r="B11" s="8">
        <v>8</v>
      </c>
      <c r="C11" s="9" t="s">
        <v>6</v>
      </c>
      <c r="D11" s="10">
        <v>909.36129999999991</v>
      </c>
      <c r="E11" s="11">
        <v>0.03</v>
      </c>
      <c r="F11" s="12">
        <f t="shared" si="1"/>
        <v>882.0804609999999</v>
      </c>
      <c r="G11" s="11">
        <v>0.02</v>
      </c>
      <c r="H11" s="12">
        <f t="shared" si="1"/>
        <v>891.17407399999991</v>
      </c>
      <c r="I11" s="11">
        <v>8.5000000000000006E-2</v>
      </c>
      <c r="J11" s="12">
        <f t="shared" ref="J11" si="5">$D11*(1-I11)</f>
        <v>832.06558949999999</v>
      </c>
    </row>
    <row r="12" spans="1:11" ht="11.4" x14ac:dyDescent="0.2">
      <c r="A12" s="8" t="s">
        <v>11</v>
      </c>
      <c r="B12" s="8">
        <v>9</v>
      </c>
      <c r="C12" s="9" t="s">
        <v>4</v>
      </c>
      <c r="D12" s="10">
        <v>9017.9192999999996</v>
      </c>
      <c r="E12" s="11">
        <v>0.02</v>
      </c>
      <c r="F12" s="12">
        <f t="shared" si="1"/>
        <v>8837.5609139999997</v>
      </c>
      <c r="G12" s="11">
        <v>0</v>
      </c>
      <c r="H12" s="12">
        <f t="shared" si="1"/>
        <v>9017.9192999999996</v>
      </c>
      <c r="I12" s="11">
        <v>0.1</v>
      </c>
      <c r="J12" s="12">
        <f t="shared" ref="J12" si="6">$D12*(1-I12)</f>
        <v>8116.1273700000002</v>
      </c>
    </row>
    <row r="13" spans="1:11" ht="11.4" x14ac:dyDescent="0.2">
      <c r="A13" s="8" t="s">
        <v>13</v>
      </c>
      <c r="B13" s="8">
        <v>10</v>
      </c>
      <c r="C13" s="9" t="s">
        <v>4</v>
      </c>
      <c r="D13" s="10">
        <v>3085.8143999999998</v>
      </c>
      <c r="E13" s="11">
        <v>0.02</v>
      </c>
      <c r="F13" s="12">
        <f t="shared" si="1"/>
        <v>3024.0981119999997</v>
      </c>
      <c r="G13" s="11">
        <v>0</v>
      </c>
      <c r="H13" s="12">
        <f t="shared" si="1"/>
        <v>3085.8143999999998</v>
      </c>
      <c r="I13" s="11">
        <v>0.01</v>
      </c>
      <c r="J13" s="12">
        <f t="shared" ref="J13" si="7">$D13*(1-I13)</f>
        <v>3054.9562559999999</v>
      </c>
    </row>
    <row r="14" spans="1:11" ht="11.4" x14ac:dyDescent="0.2">
      <c r="A14" s="8" t="s">
        <v>12</v>
      </c>
      <c r="B14" s="8">
        <v>11</v>
      </c>
      <c r="C14" s="9" t="s">
        <v>4</v>
      </c>
      <c r="D14" s="10">
        <v>3599.0798999999997</v>
      </c>
      <c r="E14" s="11">
        <v>0.04</v>
      </c>
      <c r="F14" s="12">
        <f>$D14*(1-E14)</f>
        <v>3455.1167039999996</v>
      </c>
      <c r="G14" s="11">
        <v>0</v>
      </c>
      <c r="H14" s="12">
        <f>$D14*(1-G14)</f>
        <v>3599.0798999999997</v>
      </c>
      <c r="I14" s="11">
        <v>5.8999999999999997E-2</v>
      </c>
      <c r="J14" s="12">
        <f>$D14*(1-I14)</f>
        <v>3386.7341858999998</v>
      </c>
    </row>
    <row r="15" spans="1:11" ht="11.4" x14ac:dyDescent="0.2">
      <c r="A15" s="8" t="s">
        <v>24</v>
      </c>
      <c r="B15" s="8">
        <v>12</v>
      </c>
      <c r="C15" s="9" t="s">
        <v>25</v>
      </c>
      <c r="D15" s="10">
        <v>703.01819999999998</v>
      </c>
      <c r="E15" s="11">
        <v>2E-3</v>
      </c>
      <c r="F15" s="12">
        <f>$D15*(1-E15)</f>
        <v>701.61216360000003</v>
      </c>
      <c r="G15" s="11">
        <v>0</v>
      </c>
      <c r="H15" s="12">
        <f>$D15*(1-G15)</f>
        <v>703.01819999999998</v>
      </c>
      <c r="I15" s="11">
        <v>0.02</v>
      </c>
      <c r="J15" s="12">
        <f>$D15*(1-I15)</f>
        <v>688.95783599999993</v>
      </c>
    </row>
    <row r="16" spans="1:11" ht="9" customHeight="1" x14ac:dyDescent="0.2"/>
    <row r="19" spans="4:14" hidden="1" x14ac:dyDescent="0.2">
      <c r="D19" s="3"/>
      <c r="E19" s="3"/>
      <c r="F19" s="3"/>
      <c r="G19" s="3"/>
      <c r="H19" s="3"/>
      <c r="I19" s="3"/>
      <c r="J19" s="3"/>
      <c r="K19" s="3"/>
      <c r="L19" s="3"/>
      <c r="M19" s="3"/>
    </row>
    <row r="26" spans="4:14" ht="11.4" hidden="1" x14ac:dyDescent="0.2"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7">
    <mergeCell ref="A2:A3"/>
    <mergeCell ref="E2:F2"/>
    <mergeCell ref="G2:H2"/>
    <mergeCell ref="I2:J2"/>
    <mergeCell ref="D2:D3"/>
    <mergeCell ref="C2:C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3.8" x14ac:dyDescent="0.25"/>
  <cols>
    <col min="1" max="1" width="9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5" ma:contentTypeDescription="Crear nuevo documento." ma:contentTypeScope="" ma:versionID="0bcc0a817872179ea430558dc05a847e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d2fd35d9c855f6ba6d063c91b85e7ccb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Props1.xml><?xml version="1.0" encoding="utf-8"?>
<ds:datastoreItem xmlns:ds="http://schemas.openxmlformats.org/officeDocument/2006/customXml" ds:itemID="{16A81A92-D3B6-4FD8-BA6E-4C7F7F584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3CC557-1A67-4CB1-96A7-5AC651B76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FED1AB-34D1-4D51-BC4D-21FA1B97D6A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Leonardo López Avendaño</dc:creator>
  <cp:lastModifiedBy>Ana Milena Atehortua Leal</cp:lastModifiedBy>
  <dcterms:created xsi:type="dcterms:W3CDTF">2016-10-03T21:07:09Z</dcterms:created>
  <dcterms:modified xsi:type="dcterms:W3CDTF">2021-01-10T22:49:32Z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