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18/EJECUCION DEFINITIVA 2017/"/>
    </mc:Choice>
  </mc:AlternateContent>
  <bookViews>
    <workbookView xWindow="0" yWindow="0" windowWidth="24000" windowHeight="9510"/>
  </bookViews>
  <sheets>
    <sheet name="EjecucionPresupuesta 2017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N33" i="1"/>
  <c r="O33" i="1" s="1"/>
  <c r="L33" i="1"/>
  <c r="J33" i="1"/>
  <c r="K33" i="1" s="1"/>
  <c r="H33" i="1"/>
  <c r="F33" i="1"/>
  <c r="G33" i="1" s="1"/>
  <c r="E33" i="1"/>
  <c r="Q33" i="1" s="1"/>
  <c r="Q32" i="1"/>
  <c r="O32" i="1"/>
  <c r="M32" i="1"/>
  <c r="K32" i="1"/>
  <c r="I32" i="1"/>
  <c r="G32" i="1"/>
  <c r="Q31" i="1"/>
  <c r="O31" i="1"/>
  <c r="M31" i="1"/>
  <c r="K31" i="1"/>
  <c r="I31" i="1"/>
  <c r="G31" i="1"/>
  <c r="Q25" i="1"/>
  <c r="O25" i="1"/>
  <c r="M25" i="1"/>
  <c r="K25" i="1"/>
  <c r="I25" i="1"/>
  <c r="G25" i="1"/>
  <c r="P21" i="1"/>
  <c r="P27" i="1" s="1"/>
  <c r="N21" i="1"/>
  <c r="O21" i="1" s="1"/>
  <c r="L21" i="1"/>
  <c r="L27" i="1" s="1"/>
  <c r="J21" i="1"/>
  <c r="K21" i="1" s="1"/>
  <c r="H21" i="1"/>
  <c r="H27" i="1" s="1"/>
  <c r="F21" i="1"/>
  <c r="G21" i="1" s="1"/>
  <c r="E21" i="1"/>
  <c r="Q21" i="1" s="1"/>
  <c r="Q20" i="1"/>
  <c r="O20" i="1"/>
  <c r="M20" i="1"/>
  <c r="K20" i="1"/>
  <c r="I20" i="1"/>
  <c r="G20" i="1"/>
  <c r="Q19" i="1"/>
  <c r="O19" i="1"/>
  <c r="M19" i="1"/>
  <c r="K19" i="1"/>
  <c r="I19" i="1"/>
  <c r="G19" i="1"/>
  <c r="P15" i="1"/>
  <c r="N15" i="1"/>
  <c r="N27" i="1" s="1"/>
  <c r="L15" i="1"/>
  <c r="J15" i="1"/>
  <c r="J27" i="1" s="1"/>
  <c r="H15" i="1"/>
  <c r="I15" i="1" s="1"/>
  <c r="F15" i="1"/>
  <c r="F27" i="1" s="1"/>
  <c r="E15" i="1"/>
  <c r="Q15" i="1" s="1"/>
  <c r="Q14" i="1"/>
  <c r="O14" i="1"/>
  <c r="M14" i="1"/>
  <c r="K14" i="1"/>
  <c r="I14" i="1"/>
  <c r="G14" i="1"/>
  <c r="Q13" i="1"/>
  <c r="O13" i="1"/>
  <c r="M13" i="1"/>
  <c r="K13" i="1"/>
  <c r="I13" i="1"/>
  <c r="G13" i="1"/>
  <c r="Q12" i="1"/>
  <c r="O12" i="1"/>
  <c r="M12" i="1"/>
  <c r="K12" i="1"/>
  <c r="I12" i="1"/>
  <c r="G12" i="1"/>
  <c r="Q10" i="1"/>
  <c r="O10" i="1"/>
  <c r="M10" i="1"/>
  <c r="K10" i="1"/>
  <c r="I10" i="1"/>
  <c r="G10" i="1"/>
  <c r="Q9" i="1"/>
  <c r="O9" i="1"/>
  <c r="M9" i="1"/>
  <c r="K9" i="1"/>
  <c r="I9" i="1"/>
  <c r="G9" i="1"/>
  <c r="Q8" i="1"/>
  <c r="O8" i="1"/>
  <c r="M8" i="1"/>
  <c r="K8" i="1"/>
  <c r="I8" i="1"/>
  <c r="G8" i="1"/>
  <c r="J35" i="1" l="1"/>
  <c r="L35" i="1"/>
  <c r="M35" i="1" s="1"/>
  <c r="M27" i="1"/>
  <c r="F35" i="1"/>
  <c r="O27" i="1"/>
  <c r="N35" i="1"/>
  <c r="O35" i="1" s="1"/>
  <c r="H35" i="1"/>
  <c r="P35" i="1"/>
  <c r="Q35" i="1" s="1"/>
  <c r="Q27" i="1"/>
  <c r="G15" i="1"/>
  <c r="O15" i="1"/>
  <c r="M21" i="1"/>
  <c r="K15" i="1"/>
  <c r="M15" i="1"/>
  <c r="E27" i="1"/>
  <c r="E35" i="1" s="1"/>
  <c r="I21" i="1"/>
  <c r="I33" i="1"/>
  <c r="M33" i="1"/>
  <c r="I27" i="1" l="1"/>
  <c r="G35" i="1"/>
  <c r="K35" i="1"/>
  <c r="I35" i="1"/>
  <c r="G27" i="1"/>
  <c r="K27" i="1"/>
</calcChain>
</file>

<file path=xl/sharedStrings.xml><?xml version="1.0" encoding="utf-8"?>
<sst xmlns="http://schemas.openxmlformats.org/spreadsheetml/2006/main" count="133" uniqueCount="60">
  <si>
    <t>Año Fiscal:</t>
  </si>
  <si>
    <t>Colombia Compra Eficiente 
Ejecución Presupuestal a 31 de diciembre de 2017</t>
  </si>
  <si>
    <t/>
  </si>
  <si>
    <t>Vigencia:</t>
  </si>
  <si>
    <t>Actual</t>
  </si>
  <si>
    <t>Periodo:</t>
  </si>
  <si>
    <t>Diciembre</t>
  </si>
  <si>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</si>
  <si>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</si>
  <si>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</si>
  <si>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</si>
  <si>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</si>
  <si>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</si>
  <si>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</si>
  <si>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</si>
  <si>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</si>
  <si>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</si>
  <si>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</si>
  <si>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</si>
  <si>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</si>
  <si>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</si>
  <si>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</si>
  <si>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Orden de Pago</t>
  </si>
  <si>
    <t>% Orden de pago</t>
  </si>
  <si>
    <t>Pago</t>
  </si>
  <si>
    <t>% Pago</t>
  </si>
  <si>
    <t>A-1-0-1-1</t>
  </si>
  <si>
    <t>Nación</t>
  </si>
  <si>
    <t>10</t>
  </si>
  <si>
    <t>SUELDOS DE PERSONAL DE NOMINA</t>
  </si>
  <si>
    <t>A-1-0-1-4</t>
  </si>
  <si>
    <t>PRIMA TECNICA</t>
  </si>
  <si>
    <t>A-1-0-1-5</t>
  </si>
  <si>
    <t>OTROS</t>
  </si>
  <si>
    <t>A-1-0-1-8</t>
  </si>
  <si>
    <t>OTROS GASTOS PERSONALES - DISTRIBUCION PREVIO CONCEPTO DGPPN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</si>
  <si>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</si>
  <si>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</si>
  <si>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</si>
  <si>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</si>
  <si>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</si>
  <si>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</si>
  <si>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Total Gastos de Personal</t>
  </si>
  <si>
    <t>Gastos Generales</t>
  </si>
  <si>
    <t>A-2-0-3</t>
  </si>
  <si>
    <t>IMPUESTOS Y MULTAS</t>
  </si>
  <si>
    <t>A-2-0-4</t>
  </si>
  <si>
    <t>ADQUISICION DE BIENES Y SERVICIOS</t>
  </si>
  <si>
    <t>Total Gastos Generales</t>
  </si>
  <si>
    <t>Transferencias</t>
  </si>
  <si>
    <t>A-3-2-1-1</t>
  </si>
  <si>
    <t>11</t>
  </si>
  <si>
    <t>CUOTA DE AUDITAJE CONTRANAL</t>
  </si>
  <si>
    <t>Total Gastos de Funcionamiento</t>
  </si>
  <si>
    <t>Inversión</t>
  </si>
  <si>
    <t>C-0304-1000-1</t>
  </si>
  <si>
    <t>FORTALECIMIENTO DE LA CONTRATACIÓN PÚBLICA NACIONAL</t>
  </si>
  <si>
    <t>14</t>
  </si>
  <si>
    <t>Total Inversión</t>
  </si>
  <si>
    <t>Total Presupuesto CCE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</si>
</sst>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0" borderId="1" xfId="2" applyNumberFormat="1" applyFont="1" applyFill="1" applyBorder="1" applyAlignment="1">
      <alignment horizontal="center" vertical="center" wrapText="1" readingOrder="1"/>
    </xf>
    <xf numFmtId="0" fontId="3" fillId="0" borderId="2" xfId="2" applyNumberFormat="1" applyFont="1" applyFill="1" applyBorder="1" applyAlignment="1">
      <alignment horizontal="center" vertical="center" wrapText="1" readingOrder="1"/>
    </xf>
    <xf numFmtId="0" fontId="3" fillId="0" borderId="1" xfId="2" applyNumberFormat="1" applyFont="1" applyFill="1" applyBorder="1" applyAlignment="1">
      <alignment horizontal="center" vertical="center" wrapText="1" readingOrder="1"/>
    </xf>
    <xf numFmtId="0" fontId="4" fillId="0" borderId="0" xfId="2" applyFont="1" applyFill="1" applyBorder="1" applyAlignment="1">
      <alignment vertical="center"/>
    </xf>
    <xf numFmtId="0" fontId="3" fillId="0" borderId="3" xfId="2" applyNumberFormat="1" applyFont="1" applyFill="1" applyBorder="1" applyAlignment="1">
      <alignment horizontal="center" vertical="center" wrapText="1" readingOrder="1"/>
    </xf>
    <xf numFmtId="0" fontId="3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NumberFormat="1" applyFont="1" applyFill="1" applyBorder="1" applyAlignment="1">
      <alignment horizontal="left" vertical="center" wrapText="1" readingOrder="1"/>
    </xf>
    <xf numFmtId="0" fontId="5" fillId="2" borderId="1" xfId="2" applyNumberFormat="1" applyFont="1" applyFill="1" applyBorder="1" applyAlignment="1">
      <alignment horizontal="center" vertical="center" wrapText="1" readingOrder="1"/>
    </xf>
    <xf numFmtId="0" fontId="5" fillId="2" borderId="1" xfId="2" applyNumberFormat="1" applyFont="1" applyFill="1" applyBorder="1" applyAlignment="1">
      <alignment vertical="center" wrapText="1" readingOrder="1"/>
    </xf>
    <xf numFmtId="0" fontId="6" fillId="0" borderId="1" xfId="2" applyNumberFormat="1" applyFont="1" applyFill="1" applyBorder="1" applyAlignment="1">
      <alignment vertical="center" wrapText="1" readingOrder="1"/>
    </xf>
    <xf numFmtId="0" fontId="6" fillId="0" borderId="1" xfId="2" applyNumberFormat="1" applyFont="1" applyFill="1" applyBorder="1" applyAlignment="1">
      <alignment horizontal="center" vertical="center" wrapText="1" readingOrder="1"/>
    </xf>
    <xf numFmtId="0" fontId="6" fillId="0" borderId="1" xfId="2" applyNumberFormat="1" applyFont="1" applyFill="1" applyBorder="1" applyAlignment="1">
      <alignment horizontal="left" vertical="center" wrapText="1" readingOrder="1"/>
    </xf>
    <xf numFmtId="164" fontId="6" fillId="0" borderId="1" xfId="2" applyNumberFormat="1" applyFont="1" applyFill="1" applyBorder="1" applyAlignment="1">
      <alignment horizontal="right" vertical="center" wrapText="1" readingOrder="1"/>
    </xf>
    <xf numFmtId="10" fontId="6" fillId="0" borderId="1" xfId="1" applyNumberFormat="1" applyFont="1" applyFill="1" applyBorder="1" applyAlignment="1">
      <alignment horizontal="right" vertical="center" wrapText="1" readingOrder="1"/>
    </xf>
    <xf numFmtId="10" fontId="6" fillId="0" borderId="1" xfId="1" applyNumberFormat="1" applyFont="1" applyFill="1" applyBorder="1" applyAlignment="1">
      <alignment horizontal="center" vertical="center" wrapText="1" readingOrder="1"/>
    </xf>
    <xf numFmtId="10" fontId="4" fillId="0" borderId="1" xfId="1" applyNumberFormat="1" applyFont="1" applyFill="1" applyBorder="1" applyAlignment="1">
      <alignment vertical="center"/>
    </xf>
    <xf numFmtId="0" fontId="5" fillId="2" borderId="1" xfId="2" applyNumberFormat="1" applyFont="1" applyFill="1" applyBorder="1" applyAlignment="1">
      <alignment horizontal="left" vertical="center" wrapText="1" readingOrder="1"/>
    </xf>
    <xf numFmtId="164" fontId="7" fillId="2" borderId="1" xfId="2" applyNumberFormat="1" applyFont="1" applyFill="1" applyBorder="1" applyAlignment="1">
      <alignment horizontal="right" vertical="center" wrapText="1" readingOrder="1"/>
    </xf>
    <xf numFmtId="10" fontId="7" fillId="2" borderId="1" xfId="1" applyNumberFormat="1" applyFont="1" applyFill="1" applyBorder="1" applyAlignment="1">
      <alignment horizontal="right" vertical="center" wrapText="1" readingOrder="1"/>
    </xf>
    <xf numFmtId="10" fontId="7" fillId="2" borderId="1" xfId="1" applyNumberFormat="1" applyFont="1" applyFill="1" applyBorder="1" applyAlignment="1">
      <alignment horizontal="center" vertical="center" wrapText="1" readingOrder="1"/>
    </xf>
    <xf numFmtId="10" fontId="7" fillId="2" borderId="1" xfId="1" applyNumberFormat="1" applyFont="1" applyFill="1" applyBorder="1" applyAlignment="1">
      <alignment vertical="center"/>
    </xf>
    <xf numFmtId="0" fontId="6" fillId="0" borderId="3" xfId="2" applyNumberFormat="1" applyFont="1" applyFill="1" applyBorder="1" applyAlignment="1">
      <alignment vertical="center" wrapText="1" readingOrder="1"/>
    </xf>
    <xf numFmtId="0" fontId="6" fillId="0" borderId="3" xfId="2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left" vertical="center" wrapText="1" readingOrder="1"/>
    </xf>
    <xf numFmtId="164" fontId="6" fillId="0" borderId="3" xfId="2" applyNumberFormat="1" applyFont="1" applyFill="1" applyBorder="1" applyAlignment="1">
      <alignment horizontal="right" vertical="center" wrapText="1" readingOrder="1"/>
    </xf>
    <xf numFmtId="10" fontId="6" fillId="0" borderId="3" xfId="1" applyNumberFormat="1" applyFont="1" applyFill="1" applyBorder="1" applyAlignment="1">
      <alignment horizontal="right" vertical="center" wrapText="1" readingOrder="1"/>
    </xf>
    <xf numFmtId="10" fontId="6" fillId="0" borderId="3" xfId="1" applyNumberFormat="1" applyFont="1" applyFill="1" applyBorder="1" applyAlignment="1">
      <alignment horizontal="center" vertical="center" wrapText="1" readingOrder="1"/>
    </xf>
    <xf numFmtId="10" fontId="4" fillId="0" borderId="3" xfId="1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 wrapText="1" readingOrder="1"/>
    </xf>
    <xf numFmtId="164" fontId="6" fillId="0" borderId="0" xfId="2" applyNumberFormat="1" applyFont="1" applyFill="1" applyBorder="1" applyAlignment="1">
      <alignment horizontal="right" vertical="center" wrapText="1" readingOrder="1"/>
    </xf>
    <xf numFmtId="10" fontId="6" fillId="0" borderId="0" xfId="1" applyNumberFormat="1" applyFont="1" applyFill="1" applyBorder="1" applyAlignment="1">
      <alignment horizontal="right" vertical="center" wrapText="1" readingOrder="1"/>
    </xf>
    <xf numFmtId="10" fontId="6" fillId="0" borderId="0" xfId="1" applyNumberFormat="1" applyFont="1" applyFill="1" applyBorder="1" applyAlignment="1">
      <alignment horizontal="center" vertical="center" wrapText="1" readingOrder="1"/>
    </xf>
    <xf numFmtId="10" fontId="4" fillId="0" borderId="0" xfId="1" applyNumberFormat="1" applyFont="1" applyFill="1" applyBorder="1" applyAlignment="1">
      <alignment vertical="center"/>
    </xf>
    <xf numFmtId="0" fontId="5" fillId="2" borderId="4" xfId="2" applyNumberFormat="1" applyFont="1" applyFill="1" applyBorder="1" applyAlignment="1">
      <alignment horizontal="center" vertical="center" wrapText="1" readingOrder="1"/>
    </xf>
    <xf numFmtId="0" fontId="5" fillId="2" borderId="4" xfId="2" applyNumberFormat="1" applyFont="1" applyFill="1" applyBorder="1" applyAlignment="1">
      <alignment vertical="center" wrapText="1" readingOrder="1"/>
    </xf>
    <xf numFmtId="0" fontId="6" fillId="0" borderId="0" xfId="2" applyNumberFormat="1" applyFont="1" applyFill="1" applyBorder="1" applyAlignment="1">
      <alignment horizontal="center" vertical="center" wrapText="1" readingOrder="1"/>
    </xf>
    <xf numFmtId="0" fontId="6" fillId="0" borderId="0" xfId="2" applyNumberFormat="1" applyFont="1" applyFill="1" applyBorder="1" applyAlignment="1">
      <alignment vertical="center" wrapText="1" readingOrder="1"/>
    </xf>
    <xf numFmtId="0" fontId="6" fillId="0" borderId="3" xfId="2" applyNumberFormat="1" applyFont="1" applyFill="1" applyBorder="1" applyAlignment="1">
      <alignment horizontal="left" vertical="center" wrapText="1" readingOrder="1"/>
    </xf>
    <xf numFmtId="0" fontId="5" fillId="2" borderId="5" xfId="2" applyNumberFormat="1" applyFont="1" applyFill="1" applyBorder="1" applyAlignment="1">
      <alignment horizontal="left" vertical="center" wrapText="1" readingOrder="1"/>
    </xf>
    <xf numFmtId="164" fontId="7" fillId="2" borderId="6" xfId="2" applyNumberFormat="1" applyFont="1" applyFill="1" applyBorder="1" applyAlignment="1">
      <alignment horizontal="right" vertical="center" wrapText="1" readingOrder="1"/>
    </xf>
    <xf numFmtId="10" fontId="7" fillId="2" borderId="6" xfId="1" applyNumberFormat="1" applyFont="1" applyFill="1" applyBorder="1" applyAlignment="1">
      <alignment horizontal="right" vertical="center" wrapText="1" readingOrder="1"/>
    </xf>
    <xf numFmtId="10" fontId="7" fillId="2" borderId="6" xfId="1" applyNumberFormat="1" applyFont="1" applyFill="1" applyBorder="1" applyAlignment="1">
      <alignment horizontal="center" vertical="center" wrapText="1" readingOrder="1"/>
    </xf>
    <xf numFmtId="10" fontId="7" fillId="2" borderId="0" xfId="1" applyNumberFormat="1" applyFont="1" applyFill="1" applyBorder="1" applyAlignment="1">
      <alignment vertical="center"/>
    </xf>
    <xf numFmtId="0" fontId="3" fillId="0" borderId="0" xfId="2" applyNumberFormat="1" applyFont="1" applyFill="1" applyBorder="1" applyAlignment="1">
      <alignment vertical="center" wrapText="1" readingOrder="1"/>
    </xf>
    <xf numFmtId="0" fontId="5" fillId="2" borderId="4" xfId="2" applyNumberFormat="1" applyFont="1" applyFill="1" applyBorder="1" applyAlignment="1">
      <alignment horizontal="left" vertical="center" wrapText="1" readingOrder="1"/>
    </xf>
    <xf numFmtId="164" fontId="7" fillId="2" borderId="4" xfId="2" applyNumberFormat="1" applyFont="1" applyFill="1" applyBorder="1" applyAlignment="1">
      <alignment horizontal="right" vertical="center" wrapText="1" readingOrder="1"/>
    </xf>
    <xf numFmtId="10" fontId="7" fillId="2" borderId="4" xfId="1" applyNumberFormat="1" applyFont="1" applyFill="1" applyBorder="1" applyAlignment="1">
      <alignment horizontal="right" vertical="center" wrapText="1" readingOrder="1"/>
    </xf>
    <xf numFmtId="10" fontId="7" fillId="2" borderId="4" xfId="1" applyNumberFormat="1" applyFont="1" applyFill="1" applyBorder="1" applyAlignment="1">
      <alignment horizontal="center" vertical="center" wrapText="1" readingOrder="1"/>
    </xf>
    <xf numFmtId="10" fontId="7" fillId="2" borderId="4" xfId="1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vertical="center"/>
    </xf>
    <xf numFmtId="4" fontId="4" fillId="0" borderId="0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628650</xdr:colOff>
      <xdr:row>0</xdr:row>
      <xdr:rowOff>19050</xdr:rowOff>
    </xdr:from>
    <xdr:to>
      <xdr:col>17</xdr:col>
      <xdr:colOff>641210</xdr:colOff>
      <xdr:row>2</xdr:row>
      <xdr:rowOff>132475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B7A5D1E-7239-4921-91FA-E9053A821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9050"/>
          <a:ext cx="2260460" cy="41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showGridLines="0" tabSelected="1" workbookViewId="0">
      <selection activeCell="J5" sqref="J5"/>
    </sheetView>
  </sheetViews>
  <sheetFormatPr baseColWidth="10" defaultRowHeight="12" x14ac:dyDescent="0.25"/>
  <cols>
    <col min="1" max="1" width="9.7109375" style="4" customWidth="1"/>
    <col min="2" max="2" width="9.28515625" style="4" customWidth="1"/>
    <col min="3" max="3" width="4.28515625" style="4" customWidth="1"/>
    <col min="4" max="4" width="27.140625" style="4" customWidth="1"/>
    <col min="5" max="5" width="17.28515625" style="4" customWidth="1"/>
    <col min="6" max="6" width="17.28515625" style="4" hidden="1" customWidth="1"/>
    <col min="7" max="7" width="7.140625" style="4" hidden="1" customWidth="1"/>
    <col min="8" max="8" width="14.7109375" style="4" hidden="1" customWidth="1"/>
    <col min="9" max="9" width="8" style="50" hidden="1" customWidth="1"/>
    <col min="10" max="10" width="17.28515625" style="4" customWidth="1"/>
    <col min="11" max="11" width="7.85546875" style="50" customWidth="1"/>
    <col min="12" max="12" width="17.28515625" style="4" customWidth="1"/>
    <col min="13" max="13" width="7.28515625" style="50" customWidth="1"/>
    <col min="14" max="14" width="17.28515625" style="4" hidden="1" customWidth="1"/>
    <col min="15" max="15" width="10.5703125" style="50" hidden="1" customWidth="1"/>
    <col min="16" max="16" width="17.28515625" style="4" customWidth="1"/>
    <col min="17" max="17" width="7" style="4" customWidth="1"/>
    <col min="18" max="18" width="13.42578125" style="4" customWidth="1"/>
    <col min="19" max="16384" width="11.42578125" style="4"/>
  </cols>
  <sheetData>
    <row r="1" spans="1:17" x14ac:dyDescent="0.25">
      <c r="A1" s="1" t="s">
        <v>0</v>
      </c>
      <c r="B1" s="1">
        <v>2017</v>
      </c>
      <c r="C1" s="2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 t="s">
        <v>2</v>
      </c>
      <c r="O1" s="3"/>
      <c r="P1" s="3"/>
      <c r="Q1" s="3"/>
    </row>
    <row r="2" spans="1:17" x14ac:dyDescent="0.25">
      <c r="A2" s="1" t="s">
        <v>3</v>
      </c>
      <c r="B2" s="1" t="s">
        <v>4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1" t="s">
        <v>5</v>
      </c>
      <c r="B3" s="1" t="s">
        <v>6</v>
      </c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5"/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7" x14ac:dyDescent="0.25">
      <c r="A5" s="7" t="s">
        <v>7</v>
      </c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7" x14ac:dyDescent="0.25">
      <c r="A6" s="7" t="s">
        <v>8</v>
      </c>
      <c r="B6" s="7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ht="24" x14ac:dyDescent="0.25">
      <c r="A7" s="8" t="s">
        <v>9</v>
      </c>
      <c r="B7" s="8" t="s">
        <v>10</v>
      </c>
      <c r="C7" s="8" t="s">
        <v>11</v>
      </c>
      <c r="D7" s="8" t="s">
        <v>12</v>
      </c>
      <c r="E7" s="8" t="s">
        <v>13</v>
      </c>
      <c r="F7" s="8" t="s">
        <v>14</v>
      </c>
      <c r="G7" s="8" t="s">
        <v>15</v>
      </c>
      <c r="H7" s="8" t="s">
        <v>16</v>
      </c>
      <c r="I7" s="8" t="s">
        <v>17</v>
      </c>
      <c r="J7" s="8" t="s">
        <v>18</v>
      </c>
      <c r="K7" s="8" t="s">
        <v>19</v>
      </c>
      <c r="L7" s="8" t="s">
        <v>20</v>
      </c>
      <c r="M7" s="8" t="s">
        <v>21</v>
      </c>
      <c r="N7" s="8" t="s">
        <v>22</v>
      </c>
      <c r="O7" s="8" t="s">
        <v>23</v>
      </c>
      <c r="P7" s="8" t="s">
        <v>24</v>
      </c>
      <c r="Q7" s="9" t="s">
        <v>25</v>
      </c>
    </row>
    <row r="8" spans="1:17" ht="24" x14ac:dyDescent="0.25">
      <c r="A8" s="10" t="s">
        <v>26</v>
      </c>
      <c r="B8" s="11" t="s">
        <v>27</v>
      </c>
      <c r="C8" s="11" t="s">
        <v>28</v>
      </c>
      <c r="D8" s="12" t="s">
        <v>29</v>
      </c>
      <c r="E8" s="13">
        <v>2479137320</v>
      </c>
      <c r="F8" s="13">
        <v>2449786582</v>
      </c>
      <c r="G8" s="14">
        <f>+F8/E8</f>
        <v>0.98816090671411461</v>
      </c>
      <c r="H8" s="13">
        <v>29350738</v>
      </c>
      <c r="I8" s="15">
        <f>+H8/E8</f>
        <v>1.183909328588543E-2</v>
      </c>
      <c r="J8" s="13">
        <v>2449786582</v>
      </c>
      <c r="K8" s="15">
        <f>+J8/E8</f>
        <v>0.98816090671411461</v>
      </c>
      <c r="L8" s="13">
        <v>2449570182</v>
      </c>
      <c r="M8" s="15">
        <f>+L8/E8</f>
        <v>0.98807361828589635</v>
      </c>
      <c r="N8" s="13">
        <v>2449570182</v>
      </c>
      <c r="O8" s="15">
        <f>+N8/E8</f>
        <v>0.98807361828589635</v>
      </c>
      <c r="P8" s="13">
        <v>2449570182</v>
      </c>
      <c r="Q8" s="16">
        <f>+P8/E8</f>
        <v>0.98807361828589635</v>
      </c>
    </row>
    <row r="9" spans="1:17" x14ac:dyDescent="0.25">
      <c r="A9" s="10" t="s">
        <v>30</v>
      </c>
      <c r="B9" s="11" t="s">
        <v>27</v>
      </c>
      <c r="C9" s="11" t="s">
        <v>28</v>
      </c>
      <c r="D9" s="12" t="s">
        <v>31</v>
      </c>
      <c r="E9" s="13">
        <v>516330564</v>
      </c>
      <c r="F9" s="13">
        <v>462500812</v>
      </c>
      <c r="G9" s="14">
        <f t="shared" ref="G9:G35" si="0">+F9/E9</f>
        <v>0.89574556349524947</v>
      </c>
      <c r="H9" s="13">
        <v>53829752</v>
      </c>
      <c r="I9" s="15">
        <f t="shared" ref="I9:I35" si="1">+H9/E9</f>
        <v>0.10425443650475047</v>
      </c>
      <c r="J9" s="13">
        <v>462500812</v>
      </c>
      <c r="K9" s="15">
        <f t="shared" ref="K9:K35" si="2">+J9/E9</f>
        <v>0.89574556349524947</v>
      </c>
      <c r="L9" s="13">
        <v>462500812</v>
      </c>
      <c r="M9" s="15">
        <f t="shared" ref="M9:M35" si="3">+L9/E9</f>
        <v>0.89574556349524947</v>
      </c>
      <c r="N9" s="13">
        <v>462500812</v>
      </c>
      <c r="O9" s="15">
        <f t="shared" ref="O9:O35" si="4">+N9/E9</f>
        <v>0.89574556349524947</v>
      </c>
      <c r="P9" s="13">
        <v>462500812</v>
      </c>
      <c r="Q9" s="16">
        <f t="shared" ref="Q9:Q35" si="5">+P9/E9</f>
        <v>0.89574556349524947</v>
      </c>
    </row>
    <row r="10" spans="1:17" x14ac:dyDescent="0.25">
      <c r="A10" s="10" t="s">
        <v>32</v>
      </c>
      <c r="B10" s="11" t="s">
        <v>27</v>
      </c>
      <c r="C10" s="11" t="s">
        <v>28</v>
      </c>
      <c r="D10" s="12" t="s">
        <v>33</v>
      </c>
      <c r="E10" s="13">
        <v>696175920</v>
      </c>
      <c r="F10" s="13">
        <v>670175747</v>
      </c>
      <c r="G10" s="14">
        <f t="shared" si="0"/>
        <v>0.96265286940691652</v>
      </c>
      <c r="H10" s="13">
        <v>26000173</v>
      </c>
      <c r="I10" s="15">
        <f t="shared" si="1"/>
        <v>3.7347130593083429E-2</v>
      </c>
      <c r="J10" s="13">
        <v>670175747</v>
      </c>
      <c r="K10" s="15">
        <f t="shared" si="2"/>
        <v>0.96265286940691652</v>
      </c>
      <c r="L10" s="13">
        <v>670175747</v>
      </c>
      <c r="M10" s="15">
        <f t="shared" si="3"/>
        <v>0.96265286940691652</v>
      </c>
      <c r="N10" s="13">
        <v>670175747</v>
      </c>
      <c r="O10" s="15">
        <f t="shared" si="4"/>
        <v>0.96265286940691652</v>
      </c>
      <c r="P10" s="13">
        <v>670175747</v>
      </c>
      <c r="Q10" s="16">
        <f t="shared" si="5"/>
        <v>0.96265286940691652</v>
      </c>
    </row>
    <row r="11" spans="1:17" ht="36" x14ac:dyDescent="0.25">
      <c r="A11" s="10" t="s">
        <v>34</v>
      </c>
      <c r="B11" s="11" t="s">
        <v>27</v>
      </c>
      <c r="C11" s="11" t="s">
        <v>28</v>
      </c>
      <c r="D11" s="12" t="s">
        <v>35</v>
      </c>
      <c r="E11" s="13">
        <v>0</v>
      </c>
      <c r="F11" s="13">
        <v>0</v>
      </c>
      <c r="G11" s="14">
        <v>0</v>
      </c>
      <c r="H11" s="13">
        <v>0</v>
      </c>
      <c r="I11" s="15">
        <v>0</v>
      </c>
      <c r="J11" s="13">
        <v>0</v>
      </c>
      <c r="K11" s="15">
        <v>0</v>
      </c>
      <c r="L11" s="13">
        <v>0</v>
      </c>
      <c r="M11" s="15">
        <v>0</v>
      </c>
      <c r="N11" s="13">
        <v>0</v>
      </c>
      <c r="O11" s="15">
        <v>0</v>
      </c>
      <c r="P11" s="13">
        <v>0</v>
      </c>
      <c r="Q11" s="16">
        <v>0</v>
      </c>
    </row>
    <row r="12" spans="1:17" ht="36" x14ac:dyDescent="0.25">
      <c r="A12" s="10" t="s">
        <v>36</v>
      </c>
      <c r="B12" s="11" t="s">
        <v>27</v>
      </c>
      <c r="C12" s="11" t="s">
        <v>28</v>
      </c>
      <c r="D12" s="12" t="s">
        <v>37</v>
      </c>
      <c r="E12" s="13">
        <v>315000000</v>
      </c>
      <c r="F12" s="13">
        <v>260731430</v>
      </c>
      <c r="G12" s="14">
        <f t="shared" si="0"/>
        <v>0.8277188253968254</v>
      </c>
      <c r="H12" s="13">
        <v>54268570</v>
      </c>
      <c r="I12" s="15">
        <f t="shared" si="1"/>
        <v>0.1722811746031746</v>
      </c>
      <c r="J12" s="13">
        <v>260731430</v>
      </c>
      <c r="K12" s="15">
        <f t="shared" si="2"/>
        <v>0.8277188253968254</v>
      </c>
      <c r="L12" s="13">
        <v>260731430</v>
      </c>
      <c r="M12" s="15">
        <f t="shared" si="3"/>
        <v>0.8277188253968254</v>
      </c>
      <c r="N12" s="13">
        <v>260731430</v>
      </c>
      <c r="O12" s="15">
        <f t="shared" si="4"/>
        <v>0.8277188253968254</v>
      </c>
      <c r="P12" s="13">
        <v>260731430</v>
      </c>
      <c r="Q12" s="16">
        <f t="shared" si="5"/>
        <v>0.8277188253968254</v>
      </c>
    </row>
    <row r="13" spans="1:17" ht="24" x14ac:dyDescent="0.25">
      <c r="A13" s="10" t="s">
        <v>38</v>
      </c>
      <c r="B13" s="11" t="s">
        <v>27</v>
      </c>
      <c r="C13" s="11" t="s">
        <v>28</v>
      </c>
      <c r="D13" s="12" t="s">
        <v>39</v>
      </c>
      <c r="E13" s="13">
        <v>973472600</v>
      </c>
      <c r="F13" s="13">
        <v>971041606</v>
      </c>
      <c r="G13" s="14">
        <f t="shared" si="0"/>
        <v>0.997502760735125</v>
      </c>
      <c r="H13" s="13">
        <v>2430994</v>
      </c>
      <c r="I13" s="15">
        <f t="shared" si="1"/>
        <v>2.4972392648750464E-3</v>
      </c>
      <c r="J13" s="13">
        <v>971041606</v>
      </c>
      <c r="K13" s="15">
        <f t="shared" si="2"/>
        <v>0.997502760735125</v>
      </c>
      <c r="L13" s="13">
        <v>971041606</v>
      </c>
      <c r="M13" s="15">
        <f t="shared" si="3"/>
        <v>0.997502760735125</v>
      </c>
      <c r="N13" s="13">
        <v>929690756</v>
      </c>
      <c r="O13" s="15">
        <f t="shared" si="4"/>
        <v>0.95502508853356527</v>
      </c>
      <c r="P13" s="13">
        <v>929690756</v>
      </c>
      <c r="Q13" s="16">
        <f t="shared" si="5"/>
        <v>0.95502508853356527</v>
      </c>
    </row>
    <row r="14" spans="1:17" ht="36" x14ac:dyDescent="0.25">
      <c r="A14" s="10" t="s">
        <v>40</v>
      </c>
      <c r="B14" s="11" t="s">
        <v>27</v>
      </c>
      <c r="C14" s="11" t="s">
        <v>28</v>
      </c>
      <c r="D14" s="12" t="s">
        <v>41</v>
      </c>
      <c r="E14" s="13">
        <v>1278426598</v>
      </c>
      <c r="F14" s="13">
        <v>1238838015</v>
      </c>
      <c r="G14" s="14">
        <f t="shared" si="0"/>
        <v>0.96903335470183949</v>
      </c>
      <c r="H14" s="13">
        <v>39588583</v>
      </c>
      <c r="I14" s="15">
        <f t="shared" si="1"/>
        <v>3.096664529816048E-2</v>
      </c>
      <c r="J14" s="13">
        <v>1238838015</v>
      </c>
      <c r="K14" s="15">
        <f t="shared" si="2"/>
        <v>0.96903335470183949</v>
      </c>
      <c r="L14" s="13">
        <v>1238838015</v>
      </c>
      <c r="M14" s="15">
        <f t="shared" si="3"/>
        <v>0.96903335470183949</v>
      </c>
      <c r="N14" s="13">
        <v>1238838015</v>
      </c>
      <c r="O14" s="15">
        <f t="shared" si="4"/>
        <v>0.96903335470183949</v>
      </c>
      <c r="P14" s="13">
        <v>1238838015</v>
      </c>
      <c r="Q14" s="16">
        <f t="shared" si="5"/>
        <v>0.96903335470183949</v>
      </c>
    </row>
    <row r="15" spans="1:17" x14ac:dyDescent="0.25">
      <c r="A15" s="17" t="s">
        <v>42</v>
      </c>
      <c r="B15" s="17"/>
      <c r="C15" s="17"/>
      <c r="D15" s="17"/>
      <c r="E15" s="18">
        <f>SUM(E8:E14)</f>
        <v>6258543002</v>
      </c>
      <c r="F15" s="18">
        <f t="shared" ref="F15:P15" si="6">SUM(F8:F14)</f>
        <v>6053074192</v>
      </c>
      <c r="G15" s="19">
        <f t="shared" si="0"/>
        <v>0.96716986526507209</v>
      </c>
      <c r="H15" s="18">
        <f t="shared" si="6"/>
        <v>205468810</v>
      </c>
      <c r="I15" s="20">
        <f t="shared" si="1"/>
        <v>3.2830134734927879E-2</v>
      </c>
      <c r="J15" s="18">
        <f t="shared" si="6"/>
        <v>6053074192</v>
      </c>
      <c r="K15" s="20">
        <f t="shared" si="2"/>
        <v>0.96716986526507209</v>
      </c>
      <c r="L15" s="18">
        <f t="shared" si="6"/>
        <v>6052857792</v>
      </c>
      <c r="M15" s="20">
        <f t="shared" si="3"/>
        <v>0.96713528852733444</v>
      </c>
      <c r="N15" s="18">
        <f t="shared" si="6"/>
        <v>6011506942</v>
      </c>
      <c r="O15" s="20">
        <f t="shared" si="4"/>
        <v>0.96052818364896486</v>
      </c>
      <c r="P15" s="18">
        <f t="shared" si="6"/>
        <v>6011506942</v>
      </c>
      <c r="Q15" s="21">
        <f t="shared" si="5"/>
        <v>0.96052818364896486</v>
      </c>
    </row>
    <row r="16" spans="1:17" x14ac:dyDescent="0.25">
      <c r="A16" s="22"/>
      <c r="B16" s="22"/>
      <c r="C16" s="23"/>
      <c r="D16" s="24"/>
      <c r="E16" s="25"/>
      <c r="F16" s="25"/>
      <c r="G16" s="26"/>
      <c r="H16" s="25"/>
      <c r="I16" s="27"/>
      <c r="J16" s="25"/>
      <c r="K16" s="27"/>
      <c r="L16" s="25"/>
      <c r="M16" s="27"/>
      <c r="N16" s="25"/>
      <c r="O16" s="27"/>
      <c r="P16" s="25"/>
      <c r="Q16" s="28"/>
    </row>
    <row r="17" spans="1:17" x14ac:dyDescent="0.25">
      <c r="A17" s="7" t="s">
        <v>43</v>
      </c>
      <c r="B17" s="7"/>
      <c r="C17" s="7"/>
      <c r="D17" s="29"/>
      <c r="E17" s="30"/>
      <c r="F17" s="30"/>
      <c r="G17" s="31"/>
      <c r="H17" s="30"/>
      <c r="I17" s="32"/>
      <c r="J17" s="30"/>
      <c r="K17" s="32"/>
      <c r="L17" s="30"/>
      <c r="M17" s="32"/>
      <c r="N17" s="30"/>
      <c r="O17" s="32"/>
      <c r="P17" s="30"/>
      <c r="Q17" s="33"/>
    </row>
    <row r="18" spans="1:17" ht="24" x14ac:dyDescent="0.25">
      <c r="A18" s="34" t="s">
        <v>9</v>
      </c>
      <c r="B18" s="34" t="s">
        <v>10</v>
      </c>
      <c r="C18" s="34" t="s">
        <v>11</v>
      </c>
      <c r="D18" s="34" t="s">
        <v>12</v>
      </c>
      <c r="E18" s="34" t="s">
        <v>13</v>
      </c>
      <c r="F18" s="34" t="s">
        <v>14</v>
      </c>
      <c r="G18" s="34" t="s">
        <v>15</v>
      </c>
      <c r="H18" s="34" t="s">
        <v>16</v>
      </c>
      <c r="I18" s="34" t="s">
        <v>17</v>
      </c>
      <c r="J18" s="34" t="s">
        <v>18</v>
      </c>
      <c r="K18" s="34" t="s">
        <v>19</v>
      </c>
      <c r="L18" s="34" t="s">
        <v>20</v>
      </c>
      <c r="M18" s="34" t="s">
        <v>21</v>
      </c>
      <c r="N18" s="34" t="s">
        <v>22</v>
      </c>
      <c r="O18" s="34" t="s">
        <v>23</v>
      </c>
      <c r="P18" s="34" t="s">
        <v>24</v>
      </c>
      <c r="Q18" s="35" t="s">
        <v>25</v>
      </c>
    </row>
    <row r="19" spans="1:17" x14ac:dyDescent="0.25">
      <c r="A19" s="10" t="s">
        <v>44</v>
      </c>
      <c r="B19" s="11" t="s">
        <v>27</v>
      </c>
      <c r="C19" s="11" t="s">
        <v>28</v>
      </c>
      <c r="D19" s="12" t="s">
        <v>45</v>
      </c>
      <c r="E19" s="13">
        <v>4000000</v>
      </c>
      <c r="F19" s="13">
        <v>0</v>
      </c>
      <c r="G19" s="14">
        <f t="shared" si="0"/>
        <v>0</v>
      </c>
      <c r="H19" s="13">
        <v>4000000</v>
      </c>
      <c r="I19" s="15">
        <f t="shared" si="1"/>
        <v>1</v>
      </c>
      <c r="J19" s="13">
        <v>0</v>
      </c>
      <c r="K19" s="15">
        <f t="shared" si="2"/>
        <v>0</v>
      </c>
      <c r="L19" s="13">
        <v>0</v>
      </c>
      <c r="M19" s="15">
        <f t="shared" si="3"/>
        <v>0</v>
      </c>
      <c r="N19" s="13">
        <v>0</v>
      </c>
      <c r="O19" s="15">
        <f t="shared" si="4"/>
        <v>0</v>
      </c>
      <c r="P19" s="13">
        <v>0</v>
      </c>
      <c r="Q19" s="16">
        <f t="shared" si="5"/>
        <v>0</v>
      </c>
    </row>
    <row r="20" spans="1:17" ht="24" x14ac:dyDescent="0.25">
      <c r="A20" s="10" t="s">
        <v>46</v>
      </c>
      <c r="B20" s="11" t="s">
        <v>27</v>
      </c>
      <c r="C20" s="11" t="s">
        <v>28</v>
      </c>
      <c r="D20" s="12" t="s">
        <v>47</v>
      </c>
      <c r="E20" s="13">
        <v>2912491380</v>
      </c>
      <c r="F20" s="13">
        <v>2813997763.25</v>
      </c>
      <c r="G20" s="14">
        <f t="shared" si="0"/>
        <v>0.96618234909591394</v>
      </c>
      <c r="H20" s="13">
        <v>98493616.75</v>
      </c>
      <c r="I20" s="15">
        <f t="shared" si="1"/>
        <v>3.3817650904086109E-2</v>
      </c>
      <c r="J20" s="13">
        <v>2802995078.25</v>
      </c>
      <c r="K20" s="15">
        <f t="shared" si="2"/>
        <v>0.96240459199230322</v>
      </c>
      <c r="L20" s="13">
        <v>2801619078.25</v>
      </c>
      <c r="M20" s="15">
        <f t="shared" si="3"/>
        <v>0.96193214424208873</v>
      </c>
      <c r="N20" s="13">
        <v>2490891693.4499998</v>
      </c>
      <c r="O20" s="15">
        <f t="shared" si="4"/>
        <v>0.85524431438832271</v>
      </c>
      <c r="P20" s="13">
        <v>2490891693.4499998</v>
      </c>
      <c r="Q20" s="16">
        <f t="shared" si="5"/>
        <v>0.85524431438832271</v>
      </c>
    </row>
    <row r="21" spans="1:17" x14ac:dyDescent="0.25">
      <c r="A21" s="17" t="s">
        <v>48</v>
      </c>
      <c r="B21" s="17"/>
      <c r="C21" s="17"/>
      <c r="D21" s="17"/>
      <c r="E21" s="18">
        <f>SUM(E19:E20)</f>
        <v>2916491380</v>
      </c>
      <c r="F21" s="18">
        <f t="shared" ref="F21:P21" si="7">SUM(F19:F20)</f>
        <v>2813997763.25</v>
      </c>
      <c r="G21" s="19">
        <f t="shared" si="0"/>
        <v>0.96485721937912949</v>
      </c>
      <c r="H21" s="18">
        <f t="shared" si="7"/>
        <v>102493616.75</v>
      </c>
      <c r="I21" s="20">
        <f t="shared" si="1"/>
        <v>3.5142780620870548E-2</v>
      </c>
      <c r="J21" s="18">
        <f t="shared" si="7"/>
        <v>2802995078.25</v>
      </c>
      <c r="K21" s="20">
        <f t="shared" si="2"/>
        <v>0.96108464351092993</v>
      </c>
      <c r="L21" s="18">
        <f t="shared" si="7"/>
        <v>2801619078.25</v>
      </c>
      <c r="M21" s="20">
        <f t="shared" si="3"/>
        <v>0.96061284372800027</v>
      </c>
      <c r="N21" s="18">
        <f t="shared" si="7"/>
        <v>2490891693.4499998</v>
      </c>
      <c r="O21" s="20">
        <f t="shared" si="4"/>
        <v>0.85407133740611285</v>
      </c>
      <c r="P21" s="18">
        <f t="shared" si="7"/>
        <v>2490891693.4499998</v>
      </c>
      <c r="Q21" s="21">
        <f t="shared" si="5"/>
        <v>0.85407133740611285</v>
      </c>
    </row>
    <row r="22" spans="1:17" x14ac:dyDescent="0.25">
      <c r="A22" s="22"/>
      <c r="B22" s="22"/>
      <c r="C22" s="23"/>
      <c r="D22" s="22"/>
      <c r="E22" s="25"/>
      <c r="F22" s="25"/>
      <c r="G22" s="26"/>
      <c r="H22" s="25"/>
      <c r="I22" s="27"/>
      <c r="J22" s="25"/>
      <c r="K22" s="27"/>
      <c r="L22" s="25"/>
      <c r="M22" s="27"/>
      <c r="N22" s="25"/>
      <c r="O22" s="27"/>
      <c r="P22" s="25"/>
      <c r="Q22" s="28"/>
    </row>
    <row r="23" spans="1:17" x14ac:dyDescent="0.25">
      <c r="A23" s="7" t="s">
        <v>49</v>
      </c>
      <c r="B23" s="7"/>
      <c r="C23" s="36"/>
      <c r="D23" s="37"/>
      <c r="E23" s="30"/>
      <c r="F23" s="30"/>
      <c r="G23" s="31"/>
      <c r="H23" s="30"/>
      <c r="I23" s="32"/>
      <c r="J23" s="30"/>
      <c r="K23" s="32"/>
      <c r="L23" s="30"/>
      <c r="M23" s="32"/>
      <c r="N23" s="30"/>
      <c r="O23" s="32"/>
      <c r="P23" s="30"/>
      <c r="Q23" s="33"/>
    </row>
    <row r="24" spans="1:17" ht="24" x14ac:dyDescent="0.25">
      <c r="A24" s="34" t="s">
        <v>9</v>
      </c>
      <c r="B24" s="34" t="s">
        <v>10</v>
      </c>
      <c r="C24" s="34" t="s">
        <v>11</v>
      </c>
      <c r="D24" s="34" t="s">
        <v>12</v>
      </c>
      <c r="E24" s="34" t="s">
        <v>13</v>
      </c>
      <c r="F24" s="34" t="s">
        <v>14</v>
      </c>
      <c r="G24" s="34" t="s">
        <v>15</v>
      </c>
      <c r="H24" s="34" t="s">
        <v>16</v>
      </c>
      <c r="I24" s="34" t="s">
        <v>17</v>
      </c>
      <c r="J24" s="34" t="s">
        <v>18</v>
      </c>
      <c r="K24" s="34" t="s">
        <v>19</v>
      </c>
      <c r="L24" s="34" t="s">
        <v>20</v>
      </c>
      <c r="M24" s="34" t="s">
        <v>21</v>
      </c>
      <c r="N24" s="34" t="s">
        <v>22</v>
      </c>
      <c r="O24" s="34" t="s">
        <v>23</v>
      </c>
      <c r="P24" s="34" t="s">
        <v>24</v>
      </c>
      <c r="Q24" s="35" t="s">
        <v>25</v>
      </c>
    </row>
    <row r="25" spans="1:17" ht="24" x14ac:dyDescent="0.25">
      <c r="A25" s="10" t="s">
        <v>50</v>
      </c>
      <c r="B25" s="11" t="s">
        <v>27</v>
      </c>
      <c r="C25" s="11" t="s">
        <v>51</v>
      </c>
      <c r="D25" s="12" t="s">
        <v>52</v>
      </c>
      <c r="E25" s="13">
        <v>37000000</v>
      </c>
      <c r="F25" s="13">
        <v>25628148</v>
      </c>
      <c r="G25" s="14">
        <f t="shared" si="0"/>
        <v>0.69265264864864862</v>
      </c>
      <c r="H25" s="13">
        <v>11371852</v>
      </c>
      <c r="I25" s="15">
        <f t="shared" si="1"/>
        <v>0.30734735135135133</v>
      </c>
      <c r="J25" s="13">
        <v>25628148</v>
      </c>
      <c r="K25" s="15">
        <f t="shared" si="2"/>
        <v>0.69265264864864862</v>
      </c>
      <c r="L25" s="13">
        <v>25628148</v>
      </c>
      <c r="M25" s="15">
        <f t="shared" si="3"/>
        <v>0.69265264864864862</v>
      </c>
      <c r="N25" s="13">
        <v>25628148</v>
      </c>
      <c r="O25" s="15">
        <f t="shared" si="4"/>
        <v>0.69265264864864862</v>
      </c>
      <c r="P25" s="13">
        <v>25628148</v>
      </c>
      <c r="Q25" s="16">
        <f t="shared" si="5"/>
        <v>0.69265264864864862</v>
      </c>
    </row>
    <row r="26" spans="1:17" x14ac:dyDescent="0.25">
      <c r="A26" s="22"/>
      <c r="B26" s="23"/>
      <c r="C26" s="23"/>
      <c r="D26" s="38"/>
      <c r="E26" s="25"/>
      <c r="F26" s="25"/>
      <c r="G26" s="26"/>
      <c r="H26" s="25"/>
      <c r="I26" s="27"/>
      <c r="J26" s="25"/>
      <c r="K26" s="27"/>
      <c r="L26" s="25"/>
      <c r="M26" s="27"/>
      <c r="N26" s="25"/>
      <c r="O26" s="27"/>
      <c r="P26" s="25"/>
      <c r="Q26" s="28"/>
    </row>
    <row r="27" spans="1:17" x14ac:dyDescent="0.25">
      <c r="A27" s="39" t="s">
        <v>53</v>
      </c>
      <c r="B27" s="39"/>
      <c r="C27" s="39"/>
      <c r="D27" s="39"/>
      <c r="E27" s="40">
        <f>+E25+E21+E15</f>
        <v>9212034382</v>
      </c>
      <c r="F27" s="40">
        <f t="shared" ref="F27:P27" si="8">+F25+F21+F15</f>
        <v>8892700103.25</v>
      </c>
      <c r="G27" s="41">
        <f t="shared" si="0"/>
        <v>0.96533509694948949</v>
      </c>
      <c r="H27" s="40">
        <f t="shared" si="8"/>
        <v>319334278.75</v>
      </c>
      <c r="I27" s="42">
        <f t="shared" si="1"/>
        <v>3.4664903050510565E-2</v>
      </c>
      <c r="J27" s="40">
        <f t="shared" si="8"/>
        <v>8881697418.25</v>
      </c>
      <c r="K27" s="42">
        <f t="shared" si="2"/>
        <v>0.96414071528049583</v>
      </c>
      <c r="L27" s="40">
        <f t="shared" si="8"/>
        <v>8880105018.25</v>
      </c>
      <c r="M27" s="42">
        <f t="shared" si="3"/>
        <v>0.9639678544406457</v>
      </c>
      <c r="N27" s="40">
        <f t="shared" si="8"/>
        <v>8528026783.4499998</v>
      </c>
      <c r="O27" s="42">
        <f t="shared" si="4"/>
        <v>0.92574847528939674</v>
      </c>
      <c r="P27" s="40">
        <f t="shared" si="8"/>
        <v>8528026783.4499998</v>
      </c>
      <c r="Q27" s="43">
        <f t="shared" si="5"/>
        <v>0.92574847528939674</v>
      </c>
    </row>
    <row r="28" spans="1:17" x14ac:dyDescent="0.25">
      <c r="A28" s="22"/>
      <c r="B28" s="22"/>
      <c r="C28" s="23"/>
      <c r="D28" s="22"/>
      <c r="E28" s="25"/>
      <c r="F28" s="25"/>
      <c r="G28" s="26"/>
      <c r="H28" s="25"/>
      <c r="I28" s="27"/>
      <c r="J28" s="25"/>
      <c r="K28" s="27"/>
      <c r="L28" s="25"/>
      <c r="M28" s="27"/>
      <c r="N28" s="25"/>
      <c r="O28" s="27"/>
      <c r="P28" s="25"/>
      <c r="Q28" s="28"/>
    </row>
    <row r="29" spans="1:17" x14ac:dyDescent="0.25">
      <c r="A29" s="44" t="s">
        <v>54</v>
      </c>
      <c r="B29" s="37"/>
      <c r="C29" s="36"/>
      <c r="D29" s="37"/>
      <c r="E29" s="30"/>
      <c r="F29" s="30"/>
      <c r="G29" s="31"/>
      <c r="H29" s="30"/>
      <c r="I29" s="32"/>
      <c r="J29" s="30"/>
      <c r="K29" s="32"/>
      <c r="L29" s="30"/>
      <c r="M29" s="32"/>
      <c r="N29" s="30"/>
      <c r="O29" s="32"/>
      <c r="P29" s="30"/>
      <c r="Q29" s="33"/>
    </row>
    <row r="30" spans="1:17" ht="24" x14ac:dyDescent="0.25">
      <c r="A30" s="34" t="s">
        <v>9</v>
      </c>
      <c r="B30" s="34" t="s">
        <v>10</v>
      </c>
      <c r="C30" s="34" t="s">
        <v>11</v>
      </c>
      <c r="D30" s="34" t="s">
        <v>12</v>
      </c>
      <c r="E30" s="34" t="s">
        <v>13</v>
      </c>
      <c r="F30" s="34" t="s">
        <v>14</v>
      </c>
      <c r="G30" s="34" t="s">
        <v>15</v>
      </c>
      <c r="H30" s="34" t="s">
        <v>16</v>
      </c>
      <c r="I30" s="34" t="s">
        <v>17</v>
      </c>
      <c r="J30" s="34" t="s">
        <v>18</v>
      </c>
      <c r="K30" s="34" t="s">
        <v>19</v>
      </c>
      <c r="L30" s="34" t="s">
        <v>20</v>
      </c>
      <c r="M30" s="34" t="s">
        <v>21</v>
      </c>
      <c r="N30" s="34" t="s">
        <v>22</v>
      </c>
      <c r="O30" s="34" t="s">
        <v>23</v>
      </c>
      <c r="P30" s="34" t="s">
        <v>24</v>
      </c>
      <c r="Q30" s="35" t="s">
        <v>25</v>
      </c>
    </row>
    <row r="31" spans="1:17" ht="36" x14ac:dyDescent="0.25">
      <c r="A31" s="10" t="s">
        <v>55</v>
      </c>
      <c r="B31" s="11" t="s">
        <v>27</v>
      </c>
      <c r="C31" s="11" t="s">
        <v>28</v>
      </c>
      <c r="D31" s="12" t="s">
        <v>56</v>
      </c>
      <c r="E31" s="13">
        <v>2300000000</v>
      </c>
      <c r="F31" s="13">
        <v>2266204213</v>
      </c>
      <c r="G31" s="14">
        <f t="shared" si="0"/>
        <v>0.98530617956521738</v>
      </c>
      <c r="H31" s="13">
        <v>33795787</v>
      </c>
      <c r="I31" s="15">
        <f t="shared" si="1"/>
        <v>1.4693820434782609E-2</v>
      </c>
      <c r="J31" s="13">
        <v>2266204213</v>
      </c>
      <c r="K31" s="15">
        <f t="shared" si="2"/>
        <v>0.98530617956521738</v>
      </c>
      <c r="L31" s="13">
        <v>2266204213</v>
      </c>
      <c r="M31" s="15">
        <f t="shared" si="3"/>
        <v>0.98530617956521738</v>
      </c>
      <c r="N31" s="13">
        <v>1624024213</v>
      </c>
      <c r="O31" s="15">
        <f t="shared" si="4"/>
        <v>0.7060974839130435</v>
      </c>
      <c r="P31" s="13">
        <v>1624024213</v>
      </c>
      <c r="Q31" s="16">
        <f t="shared" si="5"/>
        <v>0.7060974839130435</v>
      </c>
    </row>
    <row r="32" spans="1:17" ht="36" x14ac:dyDescent="0.25">
      <c r="A32" s="10" t="s">
        <v>55</v>
      </c>
      <c r="B32" s="11" t="s">
        <v>27</v>
      </c>
      <c r="C32" s="11" t="s">
        <v>57</v>
      </c>
      <c r="D32" s="12" t="s">
        <v>56</v>
      </c>
      <c r="E32" s="13">
        <v>6700000000</v>
      </c>
      <c r="F32" s="13">
        <v>6597472146.2200003</v>
      </c>
      <c r="G32" s="14">
        <f t="shared" si="0"/>
        <v>0.98469733525671643</v>
      </c>
      <c r="H32" s="13">
        <v>102527853.78</v>
      </c>
      <c r="I32" s="15">
        <f t="shared" si="1"/>
        <v>1.5302664743283583E-2</v>
      </c>
      <c r="J32" s="13">
        <v>6597472146.2200003</v>
      </c>
      <c r="K32" s="15">
        <f t="shared" si="2"/>
        <v>0.98469733525671643</v>
      </c>
      <c r="L32" s="13">
        <v>6597472146.2200003</v>
      </c>
      <c r="M32" s="15">
        <f t="shared" si="3"/>
        <v>0.98469733525671643</v>
      </c>
      <c r="N32" s="13">
        <v>6063166411.4099998</v>
      </c>
      <c r="O32" s="15">
        <f t="shared" si="4"/>
        <v>0.90495021065820891</v>
      </c>
      <c r="P32" s="13">
        <v>6063166411.4099998</v>
      </c>
      <c r="Q32" s="16">
        <f t="shared" si="5"/>
        <v>0.90495021065820891</v>
      </c>
    </row>
    <row r="33" spans="1:17" x14ac:dyDescent="0.25">
      <c r="A33" s="17" t="s">
        <v>58</v>
      </c>
      <c r="B33" s="17"/>
      <c r="C33" s="17"/>
      <c r="D33" s="17"/>
      <c r="E33" s="18">
        <f>SUM(E31:E32)</f>
        <v>9000000000</v>
      </c>
      <c r="F33" s="18">
        <f t="shared" ref="F33:P33" si="9">SUM(F31:F32)</f>
        <v>8863676359.2200012</v>
      </c>
      <c r="G33" s="19">
        <f t="shared" si="0"/>
        <v>0.9848529288022223</v>
      </c>
      <c r="H33" s="18">
        <f t="shared" si="9"/>
        <v>136323640.78</v>
      </c>
      <c r="I33" s="20">
        <f t="shared" si="1"/>
        <v>1.5147071197777778E-2</v>
      </c>
      <c r="J33" s="18">
        <f t="shared" si="9"/>
        <v>8863676359.2200012</v>
      </c>
      <c r="K33" s="20">
        <f t="shared" si="2"/>
        <v>0.9848529288022223</v>
      </c>
      <c r="L33" s="18">
        <f t="shared" si="9"/>
        <v>8863676359.2200012</v>
      </c>
      <c r="M33" s="20">
        <f t="shared" si="3"/>
        <v>0.9848529288022223</v>
      </c>
      <c r="N33" s="18">
        <f t="shared" si="9"/>
        <v>7687190624.4099998</v>
      </c>
      <c r="O33" s="20">
        <f t="shared" si="4"/>
        <v>0.85413229160111115</v>
      </c>
      <c r="P33" s="18">
        <f t="shared" si="9"/>
        <v>7687190624.4099998</v>
      </c>
      <c r="Q33" s="21">
        <f t="shared" si="5"/>
        <v>0.85413229160111115</v>
      </c>
    </row>
    <row r="34" spans="1:17" x14ac:dyDescent="0.25">
      <c r="A34" s="22"/>
      <c r="B34" s="22"/>
      <c r="C34" s="23"/>
      <c r="D34" s="24"/>
      <c r="E34" s="25"/>
      <c r="F34" s="25"/>
      <c r="G34" s="26"/>
      <c r="H34" s="25"/>
      <c r="I34" s="27"/>
      <c r="J34" s="25"/>
      <c r="K34" s="27"/>
      <c r="L34" s="25"/>
      <c r="M34" s="27"/>
      <c r="N34" s="25"/>
      <c r="O34" s="27"/>
      <c r="P34" s="25"/>
      <c r="Q34" s="28"/>
    </row>
    <row r="35" spans="1:17" x14ac:dyDescent="0.25">
      <c r="A35" s="45" t="s">
        <v>59</v>
      </c>
      <c r="B35" s="45"/>
      <c r="C35" s="45"/>
      <c r="D35" s="45"/>
      <c r="E35" s="46">
        <f>+E27+E33</f>
        <v>18212034382</v>
      </c>
      <c r="F35" s="46">
        <f>+F27+F33</f>
        <v>17756376462.470001</v>
      </c>
      <c r="G35" s="47">
        <f t="shared" si="0"/>
        <v>0.97498039428366379</v>
      </c>
      <c r="H35" s="46">
        <f>+H27+H33</f>
        <v>455657919.52999997</v>
      </c>
      <c r="I35" s="48">
        <f t="shared" si="1"/>
        <v>2.5019605716336275E-2</v>
      </c>
      <c r="J35" s="46">
        <f>+J27+J33</f>
        <v>17745373777.470001</v>
      </c>
      <c r="K35" s="48">
        <f t="shared" si="2"/>
        <v>0.97437625062957123</v>
      </c>
      <c r="L35" s="46">
        <f>+L27+L33</f>
        <v>17743781377.470001</v>
      </c>
      <c r="M35" s="48">
        <f t="shared" si="3"/>
        <v>0.97428881393981992</v>
      </c>
      <c r="N35" s="46">
        <f>+N27+N33</f>
        <v>16215217407.860001</v>
      </c>
      <c r="O35" s="48">
        <f t="shared" si="4"/>
        <v>0.89035728067186337</v>
      </c>
      <c r="P35" s="46">
        <f>+P27+P33</f>
        <v>16215217407.860001</v>
      </c>
      <c r="Q35" s="49">
        <f t="shared" si="5"/>
        <v>0.89035728067186337</v>
      </c>
    </row>
    <row r="36" spans="1:17" ht="0" hidden="1" customHeight="1" x14ac:dyDescent="0.25"/>
    <row r="37" spans="1:17" x14ac:dyDescent="0.25">
      <c r="L37" s="51"/>
      <c r="M37" s="52"/>
      <c r="N37" s="51"/>
      <c r="O37" s="52"/>
    </row>
  </sheetData>
  <mergeCells count="11">
    <mergeCell ref="A21:D21"/>
    <mergeCell ref="A23:B23"/>
    <mergeCell ref="A27:D27"/>
    <mergeCell ref="A33:D33"/>
    <mergeCell ref="A35:D35"/>
    <mergeCell ref="C1:M3"/>
    <mergeCell ref="N1:Q3"/>
    <mergeCell ref="A5:B5"/>
    <mergeCell ref="A6:C6"/>
    <mergeCell ref="A15:D15"/>
    <mergeCell ref="A17:C17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3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EjecucionPresupuesta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dcterms:created xsi:type="dcterms:W3CDTF">2018-01-25T16:36:33Z</dcterms:created>
  <dcterms:modified xsi:type="dcterms:W3CDTF">2018-01-25T16:53:58Z</dcterms:modified>
</cp:coreProperties>
</file>