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8\EJECUCION\EJECUCIONES DEFINITIVAS\"/>
    </mc:Choice>
  </mc:AlternateContent>
  <bookViews>
    <workbookView xWindow="0" yWindow="0" windowWidth="24000" windowHeight="8910"/>
  </bookViews>
  <sheets>
    <sheet name="CCE 201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O33" i="1"/>
  <c r="O32" i="1"/>
  <c r="O31" i="1"/>
  <c r="O30" i="1"/>
  <c r="M34" i="1"/>
  <c r="M33" i="1"/>
  <c r="M32" i="1"/>
  <c r="M31" i="1"/>
  <c r="M30" i="1"/>
  <c r="K34" i="1"/>
  <c r="K33" i="1"/>
  <c r="K32" i="1"/>
  <c r="K31" i="1"/>
  <c r="K30" i="1"/>
  <c r="I34" i="1"/>
  <c r="I33" i="1"/>
  <c r="I32" i="1"/>
  <c r="I31" i="1"/>
  <c r="I30" i="1"/>
  <c r="G34" i="1"/>
  <c r="G33" i="1"/>
  <c r="G32" i="1"/>
  <c r="G31" i="1"/>
  <c r="G30" i="1"/>
  <c r="O24" i="1"/>
  <c r="M24" i="1"/>
  <c r="K24" i="1"/>
  <c r="I24" i="1"/>
  <c r="G24" i="1"/>
  <c r="O20" i="1"/>
  <c r="O19" i="1"/>
  <c r="O18" i="1"/>
  <c r="M20" i="1"/>
  <c r="M19" i="1"/>
  <c r="M18" i="1"/>
  <c r="K20" i="1"/>
  <c r="K19" i="1"/>
  <c r="K18" i="1"/>
  <c r="I20" i="1"/>
  <c r="I19" i="1"/>
  <c r="I18" i="1"/>
  <c r="G20" i="1"/>
  <c r="G19" i="1"/>
  <c r="G18" i="1"/>
  <c r="O14" i="1"/>
  <c r="O13" i="1"/>
  <c r="O12" i="1"/>
  <c r="O11" i="1"/>
  <c r="O10" i="1"/>
  <c r="O9" i="1"/>
  <c r="O8" i="1"/>
  <c r="M14" i="1"/>
  <c r="M13" i="1"/>
  <c r="M12" i="1"/>
  <c r="M11" i="1"/>
  <c r="M10" i="1"/>
  <c r="M9" i="1"/>
  <c r="M8" i="1"/>
  <c r="K14" i="1"/>
  <c r="K13" i="1"/>
  <c r="K12" i="1"/>
  <c r="K11" i="1"/>
  <c r="K10" i="1"/>
  <c r="K9" i="1"/>
  <c r="K8" i="1"/>
  <c r="I14" i="1"/>
  <c r="I13" i="1"/>
  <c r="I12" i="1"/>
  <c r="I11" i="1"/>
  <c r="I10" i="1"/>
  <c r="I9" i="1"/>
  <c r="I8" i="1"/>
  <c r="G14" i="1"/>
  <c r="G13" i="1"/>
  <c r="G12" i="1"/>
  <c r="G11" i="1"/>
  <c r="G10" i="1"/>
  <c r="G9" i="1"/>
  <c r="G8" i="1"/>
  <c r="N34" i="1" l="1"/>
  <c r="L34" i="1"/>
  <c r="J34" i="1"/>
  <c r="H34" i="1"/>
  <c r="F34" i="1"/>
  <c r="E34" i="1"/>
  <c r="E26" i="1" l="1"/>
  <c r="E36" i="1" s="1"/>
  <c r="F26" i="1"/>
  <c r="J26" i="1"/>
  <c r="H26" i="1"/>
  <c r="L26" i="1"/>
  <c r="N26" i="1"/>
  <c r="M26" i="1" l="1"/>
  <c r="L36" i="1"/>
  <c r="M36" i="1" s="1"/>
  <c r="I26" i="1"/>
  <c r="H36" i="1"/>
  <c r="I36" i="1" s="1"/>
  <c r="K26" i="1"/>
  <c r="J36" i="1"/>
  <c r="K36" i="1" s="1"/>
  <c r="G26" i="1"/>
  <c r="F36" i="1"/>
  <c r="G36" i="1" s="1"/>
  <c r="O26" i="1"/>
  <c r="N36" i="1"/>
  <c r="O36" i="1" s="1"/>
</calcChain>
</file>

<file path=xl/sharedStrings.xml><?xml version="1.0" encoding="utf-8"?>
<sst xmlns="http://schemas.openxmlformats.org/spreadsheetml/2006/main" count="114" uniqueCount="51">
  <si>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</si>
  <si>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</si>
  <si>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</si>
  <si>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</si>
  <si>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</si>
  <si>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</si>
  <si>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</si>
  <si>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</si>
  <si>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</si>
  <si>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</si>
  <si>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</si>
  <si>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</si>
  <si>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</si>
  <si>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</si>
  <si>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</si>
  <si>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</si>
  <si>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</si>
  <si>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</si>
  <si>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</si>
  <si>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</si>
  <si>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</si>
  <si>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</si>
  <si>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</si>
  <si>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</si>
  <si>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</si>
  <si>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</si>
  <si>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</si>
  <si>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</si>
  <si>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</si>
  <si>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</si>
  <si>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</si>
  <si>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</si>
  <si>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</si>
  <si>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</si>
  <si>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</si>
  <si>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</si>
  <si>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</si>
  <si>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</si>
  <si>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</si>
  <si>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</si>
  <si>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</si>
  <si>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</si>
  <si>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</si>
  <si>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</si>
  <si>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</si>
  <si>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</si>
  <si>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</si>
  <si>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</si>
  <si>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</si>
  <si>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</si>
  <si>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Colombia Compra Eficiente 
Ejecución Presupuestal a 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</si>
</sst>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342900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tabSelected="1" workbookViewId="0">
      <selection activeCell="D15" sqref="D15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.140625" style="1" bestFit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6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39" t="s">
        <v>0</v>
      </c>
      <c r="B5" s="3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39" t="s">
        <v>1</v>
      </c>
      <c r="B6" s="39"/>
      <c r="C6" s="3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ht="24" x14ac:dyDescent="0.2">
      <c r="A8" s="5" t="s">
        <v>17</v>
      </c>
      <c r="B8" s="6" t="s">
        <v>18</v>
      </c>
      <c r="C8" s="6">
        <v>10</v>
      </c>
      <c r="D8" s="7" t="s">
        <v>19</v>
      </c>
      <c r="E8" s="8">
        <v>2443324372</v>
      </c>
      <c r="F8" s="8">
        <v>2443324336</v>
      </c>
      <c r="G8" s="9">
        <f>+F8/$E8</f>
        <v>0.999999985265976</v>
      </c>
      <c r="H8" s="8">
        <v>36</v>
      </c>
      <c r="I8" s="9">
        <f t="shared" ref="I8:I14" si="0">+H8/$E8</f>
        <v>1.473402402585292E-8</v>
      </c>
      <c r="J8" s="8">
        <v>1325018739</v>
      </c>
      <c r="K8" s="9">
        <f t="shared" ref="K8:K14" si="1">+J8/$E8</f>
        <v>0.5423016093092039</v>
      </c>
      <c r="L8" s="8">
        <v>1321854514</v>
      </c>
      <c r="M8" s="9">
        <f t="shared" ref="M8:M14" si="2">+L8/$E8</f>
        <v>0.54100656022105931</v>
      </c>
      <c r="N8" s="8">
        <v>1321854514</v>
      </c>
      <c r="O8" s="9">
        <f t="shared" ref="O8:O14" si="3">+N8/$E8</f>
        <v>0.54100656022105931</v>
      </c>
    </row>
    <row r="9" spans="1:15" x14ac:dyDescent="0.2">
      <c r="A9" s="5" t="s">
        <v>20</v>
      </c>
      <c r="B9" s="6" t="s">
        <v>18</v>
      </c>
      <c r="C9" s="6">
        <v>10</v>
      </c>
      <c r="D9" s="7" t="s">
        <v>21</v>
      </c>
      <c r="E9" s="8">
        <v>583207914</v>
      </c>
      <c r="F9" s="8">
        <v>564000000</v>
      </c>
      <c r="G9" s="9">
        <f t="shared" ref="G9:G14" si="4">+F9/$E9</f>
        <v>0.96706506626725919</v>
      </c>
      <c r="H9" s="8">
        <v>19207914</v>
      </c>
      <c r="I9" s="9">
        <f t="shared" si="0"/>
        <v>3.2934933732740805E-2</v>
      </c>
      <c r="J9" s="8">
        <v>252006559</v>
      </c>
      <c r="K9" s="9">
        <f t="shared" si="1"/>
        <v>0.43210414836723221</v>
      </c>
      <c r="L9" s="8">
        <v>252006559</v>
      </c>
      <c r="M9" s="9">
        <f t="shared" si="2"/>
        <v>0.43210414836723221</v>
      </c>
      <c r="N9" s="8">
        <v>252006559</v>
      </c>
      <c r="O9" s="9">
        <f t="shared" si="3"/>
        <v>0.43210414836723221</v>
      </c>
    </row>
    <row r="10" spans="1:15" x14ac:dyDescent="0.2">
      <c r="A10" s="5" t="s">
        <v>22</v>
      </c>
      <c r="B10" s="6" t="s">
        <v>18</v>
      </c>
      <c r="C10" s="6">
        <v>10</v>
      </c>
      <c r="D10" s="7" t="s">
        <v>23</v>
      </c>
      <c r="E10" s="8">
        <v>905209027</v>
      </c>
      <c r="F10" s="8">
        <v>657000000</v>
      </c>
      <c r="G10" s="9">
        <f t="shared" si="4"/>
        <v>0.72579921366603872</v>
      </c>
      <c r="H10" s="8">
        <v>248209027</v>
      </c>
      <c r="I10" s="9">
        <f t="shared" si="0"/>
        <v>0.27420078633396128</v>
      </c>
      <c r="J10" s="8">
        <v>233938902</v>
      </c>
      <c r="K10" s="9">
        <f t="shared" si="1"/>
        <v>0.25843633351217121</v>
      </c>
      <c r="L10" s="8">
        <v>153254581</v>
      </c>
      <c r="M10" s="9">
        <f t="shared" si="2"/>
        <v>0.16930297470398514</v>
      </c>
      <c r="N10" s="8">
        <v>153254581</v>
      </c>
      <c r="O10" s="9">
        <f t="shared" si="3"/>
        <v>0.16930297470398514</v>
      </c>
    </row>
    <row r="11" spans="1:15" ht="36" x14ac:dyDescent="0.2">
      <c r="A11" s="5" t="s">
        <v>24</v>
      </c>
      <c r="B11" s="6" t="s">
        <v>18</v>
      </c>
      <c r="C11" s="6">
        <v>10</v>
      </c>
      <c r="D11" s="7" t="s">
        <v>25</v>
      </c>
      <c r="E11" s="8">
        <v>117260000</v>
      </c>
      <c r="F11" s="8">
        <v>117230000</v>
      </c>
      <c r="G11" s="9">
        <f t="shared" si="4"/>
        <v>0.9997441582807437</v>
      </c>
      <c r="H11" s="8">
        <v>30000</v>
      </c>
      <c r="I11" s="9">
        <f t="shared" si="0"/>
        <v>2.558417192563534E-4</v>
      </c>
      <c r="J11" s="8">
        <v>66471666</v>
      </c>
      <c r="K11" s="9">
        <f t="shared" si="1"/>
        <v>0.56687417704246967</v>
      </c>
      <c r="L11" s="8">
        <v>66471666</v>
      </c>
      <c r="M11" s="9">
        <f t="shared" si="2"/>
        <v>0.56687417704246967</v>
      </c>
      <c r="N11" s="8">
        <v>66471666</v>
      </c>
      <c r="O11" s="9">
        <f t="shared" si="3"/>
        <v>0.56687417704246967</v>
      </c>
    </row>
    <row r="12" spans="1:15" ht="24" x14ac:dyDescent="0.2">
      <c r="A12" s="5" t="s">
        <v>26</v>
      </c>
      <c r="B12" s="6" t="s">
        <v>18</v>
      </c>
      <c r="C12" s="6">
        <v>10</v>
      </c>
      <c r="D12" s="7" t="s">
        <v>27</v>
      </c>
      <c r="E12" s="8">
        <v>1002676778</v>
      </c>
      <c r="F12" s="8">
        <v>1002676778</v>
      </c>
      <c r="G12" s="9">
        <f t="shared" si="4"/>
        <v>1</v>
      </c>
      <c r="H12" s="8">
        <v>0</v>
      </c>
      <c r="I12" s="9">
        <f t="shared" si="0"/>
        <v>0</v>
      </c>
      <c r="J12" s="8">
        <v>1002316778</v>
      </c>
      <c r="K12" s="9">
        <f t="shared" si="1"/>
        <v>0.99964096106751565</v>
      </c>
      <c r="L12" s="8">
        <v>523069762</v>
      </c>
      <c r="M12" s="9">
        <f t="shared" si="2"/>
        <v>0.52167335823149985</v>
      </c>
      <c r="N12" s="8">
        <v>452712126</v>
      </c>
      <c r="O12" s="9">
        <f t="shared" si="3"/>
        <v>0.4515035512271533</v>
      </c>
    </row>
    <row r="13" spans="1:15" ht="36" x14ac:dyDescent="0.2">
      <c r="A13" s="5" t="s">
        <v>28</v>
      </c>
      <c r="B13" s="6" t="s">
        <v>18</v>
      </c>
      <c r="C13" s="6">
        <v>10</v>
      </c>
      <c r="D13" s="7" t="s">
        <v>29</v>
      </c>
      <c r="E13" s="8">
        <v>1218166569</v>
      </c>
      <c r="F13" s="8">
        <v>1147000000</v>
      </c>
      <c r="G13" s="9">
        <f t="shared" si="4"/>
        <v>0.94157895085035781</v>
      </c>
      <c r="H13" s="8">
        <v>71166569</v>
      </c>
      <c r="I13" s="9">
        <f t="shared" si="0"/>
        <v>5.8421049149642197E-2</v>
      </c>
      <c r="J13" s="8">
        <v>583159793</v>
      </c>
      <c r="K13" s="9">
        <f t="shared" si="1"/>
        <v>0.47871925551094319</v>
      </c>
      <c r="L13" s="8">
        <v>563166093</v>
      </c>
      <c r="M13" s="9">
        <f t="shared" si="2"/>
        <v>0.46230631124798172</v>
      </c>
      <c r="N13" s="8">
        <v>563166093</v>
      </c>
      <c r="O13" s="9">
        <f t="shared" si="3"/>
        <v>0.46230631124798172</v>
      </c>
    </row>
    <row r="14" spans="1:15" x14ac:dyDescent="0.2">
      <c r="A14" s="36" t="s">
        <v>30</v>
      </c>
      <c r="B14" s="36"/>
      <c r="C14" s="36"/>
      <c r="D14" s="36"/>
      <c r="E14" s="10">
        <v>6269844660</v>
      </c>
      <c r="F14" s="10">
        <v>5931231114</v>
      </c>
      <c r="G14" s="11">
        <f t="shared" si="4"/>
        <v>0.94599331173860379</v>
      </c>
      <c r="H14" s="10">
        <v>338613546</v>
      </c>
      <c r="I14" s="11">
        <f t="shared" si="0"/>
        <v>5.4006688261396256E-2</v>
      </c>
      <c r="J14" s="10">
        <v>2889954664</v>
      </c>
      <c r="K14" s="11">
        <f t="shared" si="1"/>
        <v>0.46092922882717802</v>
      </c>
      <c r="L14" s="10">
        <v>2244716135</v>
      </c>
      <c r="M14" s="11">
        <f t="shared" si="2"/>
        <v>0.35801782288494527</v>
      </c>
      <c r="N14" s="10">
        <v>2244716135</v>
      </c>
      <c r="O14" s="12">
        <f t="shared" si="3"/>
        <v>0.35801782288494527</v>
      </c>
    </row>
    <row r="15" spans="1:15" ht="7.5" customHeight="1" x14ac:dyDescent="0.2">
      <c r="A15" s="13"/>
      <c r="B15" s="13"/>
      <c r="C15" s="14"/>
      <c r="D15" s="15"/>
      <c r="E15" s="16"/>
      <c r="F15" s="16"/>
      <c r="G15" s="17"/>
      <c r="H15" s="16"/>
      <c r="I15" s="17"/>
      <c r="J15" s="16"/>
      <c r="K15" s="17"/>
      <c r="L15" s="16"/>
      <c r="M15" s="17"/>
      <c r="N15" s="16"/>
      <c r="O15" s="18"/>
    </row>
    <row r="16" spans="1:15" x14ac:dyDescent="0.2">
      <c r="A16" s="37" t="s">
        <v>31</v>
      </c>
      <c r="B16" s="37"/>
      <c r="C16" s="37"/>
      <c r="D16" s="19"/>
      <c r="E16" s="20"/>
      <c r="F16" s="20"/>
      <c r="G16" s="21"/>
      <c r="H16" s="20"/>
      <c r="I16" s="21"/>
      <c r="J16" s="20"/>
      <c r="K16" s="21"/>
      <c r="L16" s="20"/>
      <c r="M16" s="21"/>
      <c r="N16" s="20"/>
      <c r="O16" s="22"/>
    </row>
    <row r="17" spans="1:15" x14ac:dyDescent="0.2">
      <c r="A17" s="4" t="s">
        <v>2</v>
      </c>
      <c r="B17" s="4" t="s">
        <v>3</v>
      </c>
      <c r="C17" s="4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4" t="s">
        <v>14</v>
      </c>
      <c r="N17" s="4" t="s">
        <v>15</v>
      </c>
      <c r="O17" s="4" t="s">
        <v>16</v>
      </c>
    </row>
    <row r="18" spans="1:15" x14ac:dyDescent="0.2">
      <c r="A18" s="5" t="s">
        <v>32</v>
      </c>
      <c r="B18" s="6" t="s">
        <v>18</v>
      </c>
      <c r="C18" s="6">
        <v>10</v>
      </c>
      <c r="D18" s="7" t="s">
        <v>33</v>
      </c>
      <c r="E18" s="8">
        <v>4120000</v>
      </c>
      <c r="F18" s="8">
        <v>0</v>
      </c>
      <c r="G18" s="9">
        <f t="shared" ref="G18:G19" si="5">+F18/$E18</f>
        <v>0</v>
      </c>
      <c r="H18" s="8">
        <v>4120000</v>
      </c>
      <c r="I18" s="9">
        <f t="shared" ref="I18:I20" si="6">+H18/$E18</f>
        <v>1</v>
      </c>
      <c r="J18" s="8">
        <v>0</v>
      </c>
      <c r="K18" s="9">
        <f t="shared" ref="K18:K20" si="7">+J18/$E18</f>
        <v>0</v>
      </c>
      <c r="L18" s="8">
        <v>0</v>
      </c>
      <c r="M18" s="9">
        <f t="shared" ref="M18:M20" si="8">+L18/$E18</f>
        <v>0</v>
      </c>
      <c r="N18" s="8">
        <v>0</v>
      </c>
      <c r="O18" s="35">
        <f t="shared" ref="O18:O20" si="9">+N18/$E18</f>
        <v>0</v>
      </c>
    </row>
    <row r="19" spans="1:15" ht="24" x14ac:dyDescent="0.2">
      <c r="A19" s="5" t="s">
        <v>34</v>
      </c>
      <c r="B19" s="6" t="s">
        <v>18</v>
      </c>
      <c r="C19" s="6">
        <v>10</v>
      </c>
      <c r="D19" s="7" t="s">
        <v>35</v>
      </c>
      <c r="E19" s="8">
        <v>2912491380</v>
      </c>
      <c r="F19" s="8">
        <v>2721634091.71</v>
      </c>
      <c r="G19" s="9">
        <f t="shared" si="5"/>
        <v>0.93446940663906786</v>
      </c>
      <c r="H19" s="8">
        <v>190857288.28999999</v>
      </c>
      <c r="I19" s="9">
        <f t="shared" si="6"/>
        <v>6.5530593360932102E-2</v>
      </c>
      <c r="J19" s="8">
        <v>2189134143.71</v>
      </c>
      <c r="K19" s="9">
        <f t="shared" si="7"/>
        <v>0.75163626534407113</v>
      </c>
      <c r="L19" s="8">
        <v>1607164699.6900001</v>
      </c>
      <c r="M19" s="9">
        <f t="shared" si="8"/>
        <v>0.55181783909348425</v>
      </c>
      <c r="N19" s="8">
        <v>1605919922.8</v>
      </c>
      <c r="O19" s="35">
        <f t="shared" si="9"/>
        <v>0.55139044662168235</v>
      </c>
    </row>
    <row r="20" spans="1:15" x14ac:dyDescent="0.2">
      <c r="A20" s="36" t="s">
        <v>36</v>
      </c>
      <c r="B20" s="36"/>
      <c r="C20" s="36"/>
      <c r="D20" s="36"/>
      <c r="E20" s="10">
        <v>2916611380</v>
      </c>
      <c r="F20" s="10">
        <v>2785328973.1100001</v>
      </c>
      <c r="G20" s="11">
        <f>+F20/$E20</f>
        <v>0.95498803584521441</v>
      </c>
      <c r="H20" s="10">
        <v>131282406.89</v>
      </c>
      <c r="I20" s="11">
        <f t="shared" si="6"/>
        <v>4.5011964154785679E-2</v>
      </c>
      <c r="J20" s="10">
        <v>2170631401.71</v>
      </c>
      <c r="K20" s="11">
        <f t="shared" si="7"/>
        <v>0.74423058779603335</v>
      </c>
      <c r="L20" s="10">
        <v>1505215868.21</v>
      </c>
      <c r="M20" s="11">
        <f t="shared" si="8"/>
        <v>0.51608379454721875</v>
      </c>
      <c r="N20" s="10">
        <v>1503971091.3199999</v>
      </c>
      <c r="O20" s="12">
        <f t="shared" si="9"/>
        <v>0.51565700580925522</v>
      </c>
    </row>
    <row r="21" spans="1:15" x14ac:dyDescent="0.2">
      <c r="A21" s="13"/>
      <c r="B21" s="13"/>
      <c r="C21" s="14"/>
      <c r="D21" s="13"/>
      <c r="E21" s="16"/>
      <c r="F21" s="16"/>
      <c r="G21" s="17"/>
      <c r="H21" s="16"/>
      <c r="I21" s="17"/>
      <c r="J21" s="16"/>
      <c r="K21" s="17"/>
      <c r="L21" s="16"/>
      <c r="M21" s="17"/>
      <c r="N21" s="16"/>
      <c r="O21" s="18"/>
    </row>
    <row r="22" spans="1:15" x14ac:dyDescent="0.2">
      <c r="A22" s="37" t="s">
        <v>37</v>
      </c>
      <c r="B22" s="37"/>
      <c r="C22" s="23"/>
      <c r="D22" s="24"/>
      <c r="E22" s="20"/>
      <c r="F22" s="20"/>
      <c r="G22" s="21"/>
      <c r="H22" s="20"/>
      <c r="I22" s="21"/>
      <c r="J22" s="20"/>
      <c r="K22" s="21"/>
      <c r="L22" s="20"/>
      <c r="M22" s="21"/>
      <c r="N22" s="20"/>
      <c r="O22" s="22"/>
    </row>
    <row r="23" spans="1:15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24" x14ac:dyDescent="0.2">
      <c r="A24" s="5" t="s">
        <v>38</v>
      </c>
      <c r="B24" s="6" t="s">
        <v>18</v>
      </c>
      <c r="C24" s="6">
        <v>11</v>
      </c>
      <c r="D24" s="7" t="s">
        <v>39</v>
      </c>
      <c r="E24" s="8">
        <v>38110000</v>
      </c>
      <c r="F24" s="8">
        <v>0</v>
      </c>
      <c r="G24" s="9">
        <f t="shared" ref="G24" si="10">+F24/$E24</f>
        <v>0</v>
      </c>
      <c r="H24" s="8">
        <v>38110000</v>
      </c>
      <c r="I24" s="9">
        <f t="shared" ref="I24" si="11">+H24/$E24</f>
        <v>1</v>
      </c>
      <c r="J24" s="8">
        <v>0</v>
      </c>
      <c r="K24" s="9">
        <f t="shared" ref="K24" si="12">+J24/$E24</f>
        <v>0</v>
      </c>
      <c r="L24" s="8">
        <v>0</v>
      </c>
      <c r="M24" s="9">
        <f t="shared" ref="M24" si="13">+L24/$E24</f>
        <v>0</v>
      </c>
      <c r="N24" s="8">
        <v>0</v>
      </c>
      <c r="O24" s="35">
        <f t="shared" ref="O24" si="14">+N24/$E24</f>
        <v>0</v>
      </c>
    </row>
    <row r="25" spans="1:15" x14ac:dyDescent="0.2">
      <c r="A25" s="25"/>
      <c r="B25" s="26"/>
      <c r="C25" s="26"/>
      <c r="D25" s="27"/>
      <c r="E25" s="28"/>
      <c r="F25" s="28"/>
      <c r="G25" s="29"/>
      <c r="H25" s="28"/>
      <c r="I25" s="29"/>
      <c r="J25" s="28"/>
      <c r="K25" s="29"/>
      <c r="L25" s="28"/>
      <c r="M25" s="29"/>
      <c r="N25" s="28"/>
      <c r="O25" s="30"/>
    </row>
    <row r="26" spans="1:15" x14ac:dyDescent="0.2">
      <c r="A26" s="36" t="s">
        <v>40</v>
      </c>
      <c r="B26" s="36"/>
      <c r="C26" s="36"/>
      <c r="D26" s="36"/>
      <c r="E26" s="10">
        <f>+E24+E20+E14</f>
        <v>9224566040</v>
      </c>
      <c r="F26" s="10">
        <f>+F24+F20+F14</f>
        <v>8716560087.1100006</v>
      </c>
      <c r="G26" s="11">
        <f t="shared" ref="G26:G36" si="15">+F26/E26</f>
        <v>0.94492901338803803</v>
      </c>
      <c r="H26" s="10">
        <f>+H24+H20+H14</f>
        <v>508005952.88999999</v>
      </c>
      <c r="I26" s="11">
        <f t="shared" ref="I26:I36" si="16">+H26/E26</f>
        <v>5.5070986611962074E-2</v>
      </c>
      <c r="J26" s="10">
        <f>+J24+J20+J14</f>
        <v>5060586065.71</v>
      </c>
      <c r="K26" s="11">
        <f t="shared" ref="K26:K36" si="17">+J26/E26</f>
        <v>0.54859882229321655</v>
      </c>
      <c r="L26" s="10">
        <f>+L24+L20+L14</f>
        <v>3749932003.21</v>
      </c>
      <c r="M26" s="11">
        <f t="shared" ref="M26:M36" si="18">+L26/E26</f>
        <v>0.40651581732402015</v>
      </c>
      <c r="N26" s="10">
        <f>+N24+N20+N14</f>
        <v>3748687226.3199997</v>
      </c>
      <c r="O26" s="12">
        <f>+N26/E26</f>
        <v>0.40638087581190968</v>
      </c>
    </row>
    <row r="27" spans="1:15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x14ac:dyDescent="0.2">
      <c r="A28" s="32" t="s">
        <v>41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36" x14ac:dyDescent="0.2">
      <c r="A30" s="5" t="s">
        <v>42</v>
      </c>
      <c r="B30" s="6" t="s">
        <v>18</v>
      </c>
      <c r="C30" s="6" t="s">
        <v>48</v>
      </c>
      <c r="D30" s="7" t="s">
        <v>43</v>
      </c>
      <c r="E30" s="8">
        <v>545604375</v>
      </c>
      <c r="F30" s="8">
        <v>525398610.72000003</v>
      </c>
      <c r="G30" s="9">
        <f t="shared" ref="G30:G34" si="19">+F30/$E30</f>
        <v>0.96296627152229131</v>
      </c>
      <c r="H30" s="8">
        <v>20205764.280000001</v>
      </c>
      <c r="I30" s="9">
        <f t="shared" ref="I30:I34" si="20">+H30/$E30</f>
        <v>3.7033728477708784E-2</v>
      </c>
      <c r="J30" s="8">
        <v>525398610.72000003</v>
      </c>
      <c r="K30" s="9">
        <f t="shared" ref="K30:K34" si="21">+J30/$E30</f>
        <v>0.96296627152229131</v>
      </c>
      <c r="L30" s="8">
        <v>0</v>
      </c>
      <c r="M30" s="9">
        <f t="shared" ref="M30:M34" si="22">+L30/$E30</f>
        <v>0</v>
      </c>
      <c r="N30" s="8">
        <v>0</v>
      </c>
      <c r="O30" s="9">
        <f t="shared" ref="O30:O34" si="23">+N30/$E30</f>
        <v>0</v>
      </c>
    </row>
    <row r="31" spans="1:15" ht="36" x14ac:dyDescent="0.2">
      <c r="A31" s="5" t="s">
        <v>42</v>
      </c>
      <c r="B31" s="6" t="s">
        <v>18</v>
      </c>
      <c r="C31" s="6" t="s">
        <v>49</v>
      </c>
      <c r="D31" s="7" t="s">
        <v>43</v>
      </c>
      <c r="E31" s="8">
        <v>1047943903</v>
      </c>
      <c r="F31" s="8">
        <v>940906584</v>
      </c>
      <c r="G31" s="9">
        <f t="shared" si="19"/>
        <v>0.89785968629276902</v>
      </c>
      <c r="H31" s="8">
        <v>107037319</v>
      </c>
      <c r="I31" s="9">
        <f t="shared" si="20"/>
        <v>0.10214031370723095</v>
      </c>
      <c r="J31" s="8">
        <v>940906584</v>
      </c>
      <c r="K31" s="9">
        <f t="shared" si="21"/>
        <v>0.89785968629276902</v>
      </c>
      <c r="L31" s="8">
        <v>563095657</v>
      </c>
      <c r="M31" s="9">
        <f t="shared" si="22"/>
        <v>0.53733377844749008</v>
      </c>
      <c r="N31" s="8">
        <v>462555342</v>
      </c>
      <c r="O31" s="9">
        <f t="shared" si="23"/>
        <v>0.44139322789685626</v>
      </c>
    </row>
    <row r="32" spans="1:15" ht="54" customHeight="1" x14ac:dyDescent="0.2">
      <c r="A32" s="5" t="s">
        <v>44</v>
      </c>
      <c r="B32" s="6" t="s">
        <v>18</v>
      </c>
      <c r="C32" s="6" t="s">
        <v>48</v>
      </c>
      <c r="D32" s="7" t="s">
        <v>45</v>
      </c>
      <c r="E32" s="8">
        <v>3424152725</v>
      </c>
      <c r="F32" s="8">
        <v>3277138870.5500002</v>
      </c>
      <c r="G32" s="9">
        <f t="shared" si="19"/>
        <v>0.95706562578922361</v>
      </c>
      <c r="H32" s="8">
        <v>147013854.44999999</v>
      </c>
      <c r="I32" s="9">
        <f t="shared" si="20"/>
        <v>4.2934374210776477E-2</v>
      </c>
      <c r="J32" s="8">
        <v>3277138870.5500002</v>
      </c>
      <c r="K32" s="9">
        <f t="shared" si="21"/>
        <v>0.95706562578922361</v>
      </c>
      <c r="L32" s="8">
        <v>1925066649</v>
      </c>
      <c r="M32" s="9">
        <f t="shared" si="22"/>
        <v>0.56220233254928775</v>
      </c>
      <c r="N32" s="8">
        <v>1829098866</v>
      </c>
      <c r="O32" s="9">
        <f t="shared" si="23"/>
        <v>0.53417560865367064</v>
      </c>
    </row>
    <row r="33" spans="1:15" ht="48" x14ac:dyDescent="0.2">
      <c r="A33" s="5" t="s">
        <v>44</v>
      </c>
      <c r="B33" s="6" t="s">
        <v>18</v>
      </c>
      <c r="C33" s="6" t="s">
        <v>49</v>
      </c>
      <c r="D33" s="7" t="s">
        <v>45</v>
      </c>
      <c r="E33" s="8">
        <v>3982298997</v>
      </c>
      <c r="F33" s="8">
        <v>3926888695</v>
      </c>
      <c r="G33" s="9">
        <f t="shared" si="19"/>
        <v>0.98608585090126522</v>
      </c>
      <c r="H33" s="8">
        <v>55410302</v>
      </c>
      <c r="I33" s="9">
        <f t="shared" si="20"/>
        <v>1.3914149098734788E-2</v>
      </c>
      <c r="J33" s="8">
        <v>3925472028</v>
      </c>
      <c r="K33" s="9">
        <f t="shared" si="21"/>
        <v>0.98573010990816867</v>
      </c>
      <c r="L33" s="8">
        <v>1733223837</v>
      </c>
      <c r="M33" s="9">
        <f t="shared" si="22"/>
        <v>0.43523196985100715</v>
      </c>
      <c r="N33" s="8">
        <v>1627025897</v>
      </c>
      <c r="O33" s="9">
        <f t="shared" si="23"/>
        <v>0.40856447449719208</v>
      </c>
    </row>
    <row r="34" spans="1:15" x14ac:dyDescent="0.2">
      <c r="A34" s="36" t="s">
        <v>46</v>
      </c>
      <c r="B34" s="36"/>
      <c r="C34" s="36"/>
      <c r="D34" s="36"/>
      <c r="E34" s="10">
        <f>SUM(E30:E33)</f>
        <v>9000000000</v>
      </c>
      <c r="F34" s="10">
        <f>SUM(F30:F33)</f>
        <v>8670332760.2700005</v>
      </c>
      <c r="G34" s="11">
        <f t="shared" si="19"/>
        <v>0.96337030669666668</v>
      </c>
      <c r="H34" s="10">
        <f>SUM(H30:H33)</f>
        <v>329667239.73000002</v>
      </c>
      <c r="I34" s="11">
        <f t="shared" si="20"/>
        <v>3.6629693303333336E-2</v>
      </c>
      <c r="J34" s="10">
        <f>SUM(J30:J33)</f>
        <v>8668916093.2700005</v>
      </c>
      <c r="K34" s="11">
        <f t="shared" si="21"/>
        <v>0.96321289925222231</v>
      </c>
      <c r="L34" s="10">
        <f>SUM(L30:L33)</f>
        <v>4221386143</v>
      </c>
      <c r="M34" s="11">
        <f t="shared" si="22"/>
        <v>0.46904290477777777</v>
      </c>
      <c r="N34" s="10">
        <f>SUM(N30:N33)</f>
        <v>3918680105</v>
      </c>
      <c r="O34" s="12">
        <f t="shared" si="23"/>
        <v>0.43540890055555553</v>
      </c>
    </row>
    <row r="35" spans="1:15" x14ac:dyDescent="0.2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">
      <c r="A36" s="36" t="s">
        <v>47</v>
      </c>
      <c r="B36" s="36"/>
      <c r="C36" s="36"/>
      <c r="D36" s="36"/>
      <c r="E36" s="10">
        <f>+E26+E34</f>
        <v>18224566040</v>
      </c>
      <c r="F36" s="10">
        <f>+F26+F34</f>
        <v>17386892847.380001</v>
      </c>
      <c r="G36" s="11">
        <f t="shared" si="15"/>
        <v>0.95403604174818535</v>
      </c>
      <c r="H36" s="10">
        <f>+H26+H34</f>
        <v>837673192.62</v>
      </c>
      <c r="I36" s="11">
        <f t="shared" si="16"/>
        <v>4.59639582518147E-2</v>
      </c>
      <c r="J36" s="10">
        <f>+J26+J34</f>
        <v>13729502158.98</v>
      </c>
      <c r="K36" s="11">
        <f t="shared" si="17"/>
        <v>0.75335139003287888</v>
      </c>
      <c r="L36" s="10">
        <f>+L26+L34</f>
        <v>7971318146.21</v>
      </c>
      <c r="M36" s="11">
        <f t="shared" si="18"/>
        <v>0.43739412662634791</v>
      </c>
      <c r="N36" s="10">
        <f>+N26+N34</f>
        <v>7667367331.3199997</v>
      </c>
      <c r="O36" s="12">
        <f>+N36/E36</f>
        <v>0.42071604418406222</v>
      </c>
    </row>
    <row r="37" spans="1:15" ht="0" hidden="1" customHeight="1" x14ac:dyDescent="0.2"/>
  </sheetData>
  <mergeCells count="11">
    <mergeCell ref="A16:C16"/>
    <mergeCell ref="A1:M3"/>
    <mergeCell ref="N1:O3"/>
    <mergeCell ref="A5:B5"/>
    <mergeCell ref="A6:C6"/>
    <mergeCell ref="A14:D14"/>
    <mergeCell ref="A20:D20"/>
    <mergeCell ref="A22:B22"/>
    <mergeCell ref="A26:D26"/>
    <mergeCell ref="A34:D34"/>
    <mergeCell ref="A36:D36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2018-03-01T16:09:21Z</dcterms:created>
  <dcterms:modified xsi:type="dcterms:W3CDTF">2018-07-05T15:15:09Z</dcterms:modified>
</cp:coreProperties>
</file>