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https://cceficiente-my.sharepoint.com/personal/karina_blanco_colombiacompra_gov_co/Documents/1. Cosas por Organizar/Informe Gestion/"/>
    </mc:Choice>
  </mc:AlternateContent>
  <xr:revisionPtr revIDLastSave="0" documentId="8_{40BF52AE-04E1-4A71-9FB3-CCD1601EDCB5}" xr6:coauthVersionLast="44" xr6:coauthVersionMax="44" xr10:uidLastSave="{00000000-0000-0000-0000-000000000000}"/>
  <bookViews>
    <workbookView xWindow="-120" yWindow="-120" windowWidth="29040" windowHeight="15840" firstSheet="8" activeTab="11" xr2:uid="{00000000-000D-0000-FFFF-FFFF00000000}"/>
  </bookViews>
  <sheets>
    <sheet name="Menú" sheetId="12" r:id="rId1"/>
    <sheet name="Misión" sheetId="1" r:id="rId2"/>
    <sheet name="Visión" sheetId="2" r:id="rId3"/>
    <sheet name="MEGA 2022" sheetId="9" r:id="rId4"/>
    <sheet name="DOFA" sheetId="5" r:id="rId5"/>
    <sheet name="Objetivos Estratégicos" sheetId="3" r:id="rId6"/>
    <sheet name="Hoja1" sheetId="7" state="hidden" r:id="rId7"/>
    <sheet name="Hoja2" sheetId="8" state="hidden" r:id="rId8"/>
    <sheet name="Mapa Estratégico" sheetId="13" r:id="rId9"/>
    <sheet name="Plan de Acción - Iniciativas" sheetId="4" state="hidden" r:id="rId10"/>
    <sheet name="CMI" sheetId="6" state="hidden" r:id="rId11"/>
    <sheet name="Plan de Acción 2019" sheetId="10" r:id="rId12"/>
    <sheet name="Planes Inst. Dec612.2018" sheetId="17" r:id="rId13"/>
    <sheet name="Control de Cambios" sheetId="19" r:id="rId14"/>
    <sheet name="Listas" sheetId="11" state="hidden" r:id="rId15"/>
  </sheets>
  <definedNames>
    <definedName name="_xlnm._FilterDatabase" localSheetId="10" hidden="1">CMI!$A$1:$G$27</definedName>
    <definedName name="_xlnm._FilterDatabase" localSheetId="5" hidden="1">'Objetivos Estratégicos'!$A$1:$G$16</definedName>
    <definedName name="_xlnm._FilterDatabase" localSheetId="9" hidden="1">'Plan de Acción - Iniciativas'!$A$3:$K$58</definedName>
    <definedName name="_xlnm._FilterDatabase" localSheetId="11" hidden="1">'Plan de Acción 2019'!$W$6:$AD$80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17" i="10" l="1"/>
  <c r="AH15" i="10"/>
  <c r="AH16" i="10"/>
  <c r="AH14" i="10"/>
  <c r="AN17" i="10"/>
  <c r="AN16" i="10"/>
  <c r="AN15" i="10"/>
  <c r="AN14" i="10"/>
  <c r="AI17" i="10"/>
  <c r="AI16" i="10"/>
  <c r="AI15" i="10"/>
  <c r="AI14" i="10"/>
  <c r="AN13" i="10"/>
  <c r="AI13" i="10"/>
  <c r="AI12" i="10"/>
  <c r="AI11" i="10"/>
  <c r="AI10" i="10"/>
  <c r="AN9" i="10"/>
  <c r="AI9" i="10" l="1"/>
  <c r="AN53" i="10"/>
  <c r="AI53" i="10"/>
  <c r="AI58" i="10" l="1"/>
  <c r="AN58" i="10"/>
  <c r="AN80" i="10" l="1"/>
  <c r="AN79" i="10"/>
  <c r="AN78" i="10"/>
  <c r="AN77" i="10"/>
  <c r="AI80" i="10"/>
  <c r="AI79" i="10"/>
  <c r="AI78" i="10"/>
  <c r="AI77" i="10"/>
  <c r="AN67" i="10"/>
  <c r="AI67" i="10"/>
  <c r="AN66" i="10"/>
  <c r="AN65" i="10"/>
  <c r="AI66" i="10"/>
  <c r="AI65" i="10"/>
  <c r="AN64" i="10"/>
  <c r="AN63" i="10"/>
  <c r="AI63" i="10"/>
  <c r="AN62" i="10"/>
  <c r="AI62" i="10"/>
  <c r="AN61" i="10"/>
  <c r="AI61" i="10"/>
  <c r="AN60" i="10"/>
  <c r="AN59" i="10"/>
  <c r="AN56" i="10"/>
  <c r="AM56" i="10"/>
  <c r="AL56" i="10"/>
  <c r="AK56" i="10"/>
  <c r="AJ56" i="10"/>
  <c r="AN55" i="10"/>
  <c r="AM55" i="10"/>
  <c r="AL55" i="10"/>
  <c r="AK55" i="10"/>
  <c r="AJ55" i="10"/>
  <c r="AI59" i="10"/>
  <c r="AI56" i="10"/>
  <c r="AI55" i="10"/>
  <c r="AN49" i="10" l="1"/>
  <c r="AN48" i="10"/>
  <c r="AN47" i="10"/>
  <c r="AN46" i="10"/>
  <c r="AN45" i="10"/>
  <c r="AN44" i="10"/>
  <c r="AL49" i="10"/>
  <c r="AK49" i="10"/>
  <c r="AJ49" i="10"/>
  <c r="AI49" i="10"/>
  <c r="AI48" i="10"/>
  <c r="AI47" i="10"/>
  <c r="AI46" i="10"/>
  <c r="AI45" i="10"/>
  <c r="AI44" i="10"/>
  <c r="AL47" i="10"/>
  <c r="AK47" i="10"/>
  <c r="AJ47" i="10"/>
  <c r="AL44" i="10"/>
  <c r="AK44" i="10"/>
  <c r="AJ44" i="10"/>
  <c r="AN8" i="10"/>
  <c r="AI8" i="10"/>
  <c r="AM57" i="10" l="1"/>
  <c r="AL57" i="10"/>
  <c r="AK57" i="10"/>
  <c r="AJ57" i="10"/>
  <c r="AI42" i="10"/>
  <c r="AI41" i="10"/>
  <c r="AI38" i="10"/>
  <c r="AI39" i="10"/>
  <c r="AM32" i="10"/>
  <c r="AL32" i="10"/>
  <c r="AK32" i="10"/>
  <c r="AJ32" i="10"/>
  <c r="AN19" i="10" l="1"/>
  <c r="AN20" i="10"/>
  <c r="AN18" i="10"/>
  <c r="AN57" i="10"/>
  <c r="AI57" i="10"/>
  <c r="AN54" i="10"/>
  <c r="AI54" i="10"/>
  <c r="AN43" i="10"/>
  <c r="AN41" i="10"/>
  <c r="AN42" i="10"/>
  <c r="AI43" i="10"/>
  <c r="AN40" i="10"/>
  <c r="AI40" i="10"/>
  <c r="AN39" i="10"/>
  <c r="AN37" i="10"/>
  <c r="AN38" i="10"/>
  <c r="AI37" i="10"/>
  <c r="AN36" i="10"/>
  <c r="AI36" i="10"/>
  <c r="AN35" i="10"/>
  <c r="AI35" i="10"/>
  <c r="AN34" i="10"/>
  <c r="AI34" i="10"/>
  <c r="AI33" i="10"/>
  <c r="AN32" i="10"/>
  <c r="AI32" i="10"/>
  <c r="AN31" i="10"/>
  <c r="AI31" i="10"/>
  <c r="AI19" i="10"/>
  <c r="AI20" i="10"/>
  <c r="AI18" i="10"/>
  <c r="AI30" i="10" l="1"/>
  <c r="AN30" i="10"/>
  <c r="AN29" i="10"/>
  <c r="AN28" i="10"/>
  <c r="AN27" i="10"/>
  <c r="AN26" i="10"/>
  <c r="AN25" i="10"/>
  <c r="AN24" i="10" l="1"/>
  <c r="AI24" i="10"/>
  <c r="AN23" i="10" l="1"/>
  <c r="AN22" i="10"/>
  <c r="AN21" i="10"/>
  <c r="AH75" i="10" l="1"/>
  <c r="AH76" i="10"/>
  <c r="AH73" i="10"/>
  <c r="AH74" i="10"/>
  <c r="AH72" i="10"/>
  <c r="AH51" i="10"/>
  <c r="AH52" i="10"/>
  <c r="AH50" i="10"/>
  <c r="E72" i="10" l="1"/>
  <c r="E54" i="10"/>
  <c r="A4" i="4"/>
  <c r="A7" i="4"/>
  <c r="A8" i="4"/>
  <c r="A9" i="4"/>
  <c r="A14" i="4"/>
  <c r="A18" i="4"/>
  <c r="A22" i="4"/>
  <c r="A26" i="4"/>
  <c r="A32" i="4"/>
  <c r="A35" i="4"/>
  <c r="A38" i="4"/>
  <c r="A52" i="4"/>
  <c r="A53" i="4"/>
  <c r="A55" i="4"/>
  <c r="A58" i="4"/>
  <c r="E77" i="10"/>
  <c r="E75" i="10"/>
  <c r="E70" i="10"/>
  <c r="E59" i="10"/>
  <c r="E44" i="10"/>
  <c r="E18" i="10"/>
  <c r="E9" i="10"/>
  <c r="E8" i="10"/>
  <c r="F42" i="7"/>
  <c r="A2" i="3"/>
  <c r="A3" i="3"/>
  <c r="A4" i="3"/>
  <c r="A5" i="3"/>
  <c r="A6" i="3"/>
  <c r="A7" i="3"/>
  <c r="A8" i="3"/>
  <c r="A9" i="3"/>
  <c r="A10" i="3"/>
  <c r="A11" i="3"/>
  <c r="A12" i="3"/>
  <c r="A13" i="3"/>
  <c r="A14" i="3"/>
  <c r="A15" i="3"/>
  <c r="A1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Tovar Castellanos Alirio</author>
  </authors>
  <commentList>
    <comment ref="F1" authorId="0" shapeId="0" xr:uid="{00000000-0006-0000-0400-000004000000}">
      <text>
        <r>
          <rPr>
            <b/>
            <sz val="9"/>
            <color indexed="81"/>
            <rFont val="Tahoma"/>
            <family val="2"/>
          </rPr>
          <t>Registrar los líderes en el desarrollo de la iniciativa</t>
        </r>
      </text>
    </comment>
    <comment ref="G1" authorId="0" shapeId="0" xr:uid="{00000000-0006-0000-0400-000005000000}">
      <text>
        <r>
          <rPr>
            <b/>
            <sz val="9"/>
            <color indexed="81"/>
            <rFont val="Tahoma"/>
            <family val="2"/>
          </rPr>
          <t>Registrar las actividades principales que se desarrollaran en el proyecto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Tovar Castellanos Alirio</author>
  </authors>
  <commentList>
    <comment ref="B3" authorId="0" shapeId="0" xr:uid="{27A260C9-D5EA-4D5D-B497-104F778193AE}">
      <text>
        <r>
          <rPr>
            <b/>
            <sz val="9"/>
            <color indexed="81"/>
            <rFont val="Tahoma"/>
            <family val="2"/>
          </rPr>
          <t>Registrar el proceso</t>
        </r>
      </text>
    </comment>
    <comment ref="C3" authorId="0" shapeId="0" xr:uid="{67EB0563-24A7-4A91-8E0F-AEE5399DDF6D}">
      <text>
        <r>
          <rPr>
            <b/>
            <sz val="9"/>
            <color indexed="81"/>
            <rFont val="Tahoma"/>
            <family val="2"/>
          </rPr>
          <t>Identificar la perspectiva</t>
        </r>
      </text>
    </comment>
    <comment ref="G3" authorId="0" shapeId="0" xr:uid="{560D17BC-05AD-4FF1-A932-2E483E24E84D}">
      <text>
        <r>
          <rPr>
            <b/>
            <sz val="9"/>
            <color indexed="81"/>
            <rFont val="Tahoma"/>
            <family val="2"/>
          </rPr>
          <t>Registrar los líderes en el desarrollo de la iniciativa</t>
        </r>
      </text>
    </comment>
    <comment ref="I3" authorId="0" shapeId="0" xr:uid="{637DE976-4181-4913-9B6D-38F05585DCD7}">
      <text>
        <r>
          <rPr>
            <b/>
            <sz val="9"/>
            <color indexed="81"/>
            <rFont val="Tahoma"/>
            <family val="2"/>
          </rPr>
          <t>Registrar las actividades principales que se desarrollaran en el proyecto</t>
        </r>
      </text>
    </comment>
    <comment ref="J3" authorId="0" shapeId="0" xr:uid="{D7EC3E50-76CE-40DD-AF2A-40CAB618F4C7}">
      <text>
        <r>
          <rPr>
            <b/>
            <sz val="9"/>
            <color indexed="81"/>
            <rFont val="Tahoma"/>
            <family val="2"/>
          </rPr>
          <t>Registrar las fechas de cumplimiento reales acordes al desarrollo de la iniciativa</t>
        </r>
      </text>
    </comment>
    <comment ref="K3" authorId="0" shapeId="0" xr:uid="{23872580-06BD-40A6-B689-B31491D0770E}">
      <text>
        <r>
          <rPr>
            <b/>
            <sz val="9"/>
            <color indexed="81"/>
            <rFont val="Tahoma"/>
            <family val="2"/>
          </rPr>
          <t>Registrar las fechas de cumplimiento reales acordes al desarrollo de la iniciativa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Frederick Nicolai Ferro Mojica</author>
  </authors>
  <commentList>
    <comment ref="J20" authorId="0" shapeId="0" xr:uid="{B22EDE93-4690-4A0E-981E-CD3E662AC35E}">
      <text>
        <r>
          <rPr>
            <b/>
            <sz val="9"/>
            <color indexed="81"/>
            <rFont val="Tahoma"/>
            <family val="2"/>
          </rPr>
          <t>Frederick Nicolai Ferro Mojica:</t>
        </r>
        <r>
          <rPr>
            <sz val="9"/>
            <color indexed="81"/>
            <rFont val="Tahoma"/>
            <family val="2"/>
          </rPr>
          <t xml:space="preserve">
Acta Comité Institucional de Gestión y Desempeño No. 7
Abril 05 de 2019</t>
        </r>
      </text>
    </comment>
    <comment ref="J21" authorId="0" shapeId="0" xr:uid="{77F92D1B-0285-44C1-8EEB-F71F0826D115}">
      <text>
        <r>
          <rPr>
            <b/>
            <sz val="9"/>
            <color indexed="81"/>
            <rFont val="Tahoma"/>
            <family val="2"/>
          </rPr>
          <t>Frederick Nicolai Ferro Mojica:</t>
        </r>
        <r>
          <rPr>
            <sz val="9"/>
            <color indexed="81"/>
            <rFont val="Tahoma"/>
            <family val="2"/>
          </rPr>
          <t xml:space="preserve">
Acta Comité Institucional de Gestión y Desempeño No. 7
Abril 05 de 2019</t>
        </r>
      </text>
    </comment>
    <comment ref="J22" authorId="0" shapeId="0" xr:uid="{257AF85F-302D-44B8-8DE4-1ED6F20BD9D6}">
      <text>
        <r>
          <rPr>
            <b/>
            <sz val="9"/>
            <color indexed="81"/>
            <rFont val="Tahoma"/>
            <family val="2"/>
          </rPr>
          <t>Frederick Nicolai Ferro Mojica:</t>
        </r>
        <r>
          <rPr>
            <sz val="9"/>
            <color indexed="81"/>
            <rFont val="Tahoma"/>
            <family val="2"/>
          </rPr>
          <t xml:space="preserve">
Acta de Comité Institucional de Desempeño No. 2- febrero 08 de 2019</t>
        </r>
      </text>
    </comment>
  </commentList>
</comments>
</file>

<file path=xl/sharedStrings.xml><?xml version="1.0" encoding="utf-8"?>
<sst xmlns="http://schemas.openxmlformats.org/spreadsheetml/2006/main" count="1839" uniqueCount="948">
  <si>
    <t>Fecha de Cumplimiento</t>
  </si>
  <si>
    <t>No.</t>
  </si>
  <si>
    <t>Proceso / Área</t>
  </si>
  <si>
    <t>Perspectiva</t>
  </si>
  <si>
    <t>Objetivo Estratégico</t>
  </si>
  <si>
    <t>Innovación y aprendizaje</t>
  </si>
  <si>
    <t>Negocio y procesos</t>
  </si>
  <si>
    <t>Clientes / Actores del mercado de compra pública</t>
  </si>
  <si>
    <t>Fecha de Inicio</t>
  </si>
  <si>
    <t>Responsable</t>
  </si>
  <si>
    <t>OPORTUNIDADES</t>
  </si>
  <si>
    <t>AMENAZAS</t>
  </si>
  <si>
    <t>DEBILIDADADES</t>
  </si>
  <si>
    <t>FORTALEZAS</t>
  </si>
  <si>
    <t>Subregistros que alteran estadísticas de compra</t>
  </si>
  <si>
    <t>Baja articulación con entes de control</t>
  </si>
  <si>
    <t>Infraestructura tecnológica obsoleta</t>
  </si>
  <si>
    <t>Poca participación de proveedores y entidades estatales en la estructuración de AMP</t>
  </si>
  <si>
    <t>Mediciones para eficiencia administrativa</t>
  </si>
  <si>
    <t>Definición de AMP - IAD para la generación de valor público</t>
  </si>
  <si>
    <t>Alineación de los objetivos del gobierno con los objetivos estratégicos</t>
  </si>
  <si>
    <t>Riesgo reputacional de credibilidad por errores en la plataforma</t>
  </si>
  <si>
    <t>Ausencia de DRP y BCP</t>
  </si>
  <si>
    <t>Personal Capacitado</t>
  </si>
  <si>
    <t>Sentido de Pertenencia</t>
  </si>
  <si>
    <t>Plataformas en nube pública</t>
  </si>
  <si>
    <t>Clima organizacional y trabajo en equipo</t>
  </si>
  <si>
    <t>Desbalance en la asignación presupuestal de la entidad</t>
  </si>
  <si>
    <t>Ejecución presupuestal de acuerdo al PAA</t>
  </si>
  <si>
    <t>Desconfianza en la gestión de la entidad</t>
  </si>
  <si>
    <t>Personal insuficiente para el desarrollo de todos los objetivos estratégicos</t>
  </si>
  <si>
    <t>Alta dependencia de los proveedores de TI, en especial de Vortal</t>
  </si>
  <si>
    <t>Deficiente articulación entre los procesos organizacionales</t>
  </si>
  <si>
    <t>Poco recurso técnico (TI) especializado en las plataformas core, sin transferencia de conocimiento al resto de la organización</t>
  </si>
  <si>
    <t>Arquitectura Empresarial poco desarrollada</t>
  </si>
  <si>
    <t>Justificación técnica deficiente en estructuración de AMP</t>
  </si>
  <si>
    <t>Programa de I+D+I</t>
  </si>
  <si>
    <t>Alianzas con gremios, medios de comunicación y academia para desarrollar el mercado de compra pública</t>
  </si>
  <si>
    <t>Fortalecimiento de la Mesa de servicios (soporte)</t>
  </si>
  <si>
    <t>Gestión del conocimiento</t>
  </si>
  <si>
    <t>Papel de CCE como gestor documental de los procesos de contratación</t>
  </si>
  <si>
    <t>Proyecciones inexactas de compra en uso de la plataforma</t>
  </si>
  <si>
    <t>Bajo presupuesto para el desarrollo de los objetivos estratégicos (PPTO de funcionamiento y PPTO de inversión)</t>
  </si>
  <si>
    <t>VORTAL - No implementa las mejoras con oportunidad, cuenta con RRHH limitado, y no cuenta con programas de I+D+I</t>
  </si>
  <si>
    <t>Empoderamiento de CCE por parte del Gobierno Nacional en sus diferentes instancias</t>
  </si>
  <si>
    <t>Insuficiente formación virtual en la compra pública</t>
  </si>
  <si>
    <t>Fortalecer las plataformas para lo organismos de control</t>
  </si>
  <si>
    <t>Planeación</t>
  </si>
  <si>
    <t>Fortalecer la implementación de los sistemas de gestión</t>
  </si>
  <si>
    <t>Implementar el programa de abastecimiento estratégico</t>
  </si>
  <si>
    <t>Perdida de la memoria institucional de la entidad</t>
  </si>
  <si>
    <t>Rediseño Organizacional</t>
  </si>
  <si>
    <r>
      <rPr>
        <b/>
        <i/>
        <sz val="48"/>
        <color theme="4" tint="-0.249977111117893"/>
        <rFont val="Calibri"/>
        <family val="2"/>
        <scheme val="minor"/>
      </rPr>
      <t>MISIÓN</t>
    </r>
    <r>
      <rPr>
        <i/>
        <sz val="28"/>
        <color theme="4" tint="-0.249977111117893"/>
        <rFont val="Calibri"/>
        <family val="2"/>
        <scheme val="minor"/>
      </rPr>
      <t xml:space="preserve">
Colombia Compra Eficiente como ente rector de la contratación pública ofrece a los partícipes </t>
    </r>
    <r>
      <rPr>
        <i/>
        <sz val="28"/>
        <color rgb="FFFF0000"/>
        <rFont val="Calibri"/>
        <family val="2"/>
        <scheme val="minor"/>
      </rPr>
      <t>reglas, políticas y lineamientos</t>
    </r>
    <r>
      <rPr>
        <i/>
        <sz val="28"/>
        <color theme="4" tint="-0.249977111117893"/>
        <rFont val="Calibri"/>
        <family val="2"/>
        <scheme val="minor"/>
      </rPr>
      <t xml:space="preserve"> de buenas prácticas, a su vez proporciona </t>
    </r>
    <r>
      <rPr>
        <i/>
        <sz val="28"/>
        <color rgb="FFFF0000"/>
        <rFont val="Calibri"/>
        <family val="2"/>
        <scheme val="minor"/>
      </rPr>
      <t>sistemas de información</t>
    </r>
    <r>
      <rPr>
        <i/>
        <sz val="28"/>
        <color theme="4" tint="-0.249977111117893"/>
        <rFont val="Calibri"/>
        <family val="2"/>
        <scheme val="minor"/>
      </rPr>
      <t xml:space="preserve"> eficaces que brindan a los usuarios las herramientas necesarias para garantizar transparencia, transaccionalidad y generación de valor en los procesos de contratación y compra pública.</t>
    </r>
  </si>
  <si>
    <t>Disponer documentos tipo a los sectores priorizados por el gobierno nacional</t>
  </si>
  <si>
    <t>Desarrollar un modelo de medición de la eficiencia operacional de CCE</t>
  </si>
  <si>
    <t>Meta</t>
  </si>
  <si>
    <t>Proponer el rediseño de la estructura organizacional</t>
  </si>
  <si>
    <t>Descripción</t>
  </si>
  <si>
    <t>Subdirección de Información y Tecnologías de la Información</t>
  </si>
  <si>
    <t xml:space="preserve">Secretaría General </t>
  </si>
  <si>
    <t>Asesor Económico de la Dirección General / Subdirección PEMAE</t>
  </si>
  <si>
    <t>Responsable Principal</t>
  </si>
  <si>
    <t>Responsable Actividad</t>
  </si>
  <si>
    <t>Actividad / Iniciativa</t>
  </si>
  <si>
    <t>Buscar alianzas con entidades que provean servicios de e-learning</t>
  </si>
  <si>
    <t>Implementar o adoptar plataformas para el despliegue de conocimiento de SECOP</t>
  </si>
  <si>
    <t>Estructurar el PETI alineado a las necesidades de la entidad.</t>
  </si>
  <si>
    <t>Estado actual de la arquitectura empresarial de la agencia.</t>
  </si>
  <si>
    <t>Presentar propuesta de rediseño de la arquitectura</t>
  </si>
  <si>
    <t xml:space="preserve">Evaluar la estructura actual, frente a la misionalidad de la entidad 
</t>
  </si>
  <si>
    <t>Producir un modelo de seguridad y privacidad de la información. - MSPI (ISO 27001)</t>
  </si>
  <si>
    <t>Subdirección PEMAE</t>
  </si>
  <si>
    <t>Subdirección de Información y Tecnologías de la Información / Subdirección PEMAE</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</si>
  <si>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</si>
  <si>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</si>
  <si>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</si>
  <si>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</si>
  <si>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</si>
  <si>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</si>
  <si>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</si>
  <si>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</si>
  <si>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 Plan Institucional de Archivos de la Entidad ­PINAR</t>
  </si>
  <si>
    <t>10. Plan Estratégico de Tecnologías de la Información y las Comunicaciones ­ PETI</t>
  </si>
  <si>
    <t>11. Plan de Tratamiento de Riesgos de Seguridad y Privacidad de la Información</t>
  </si>
  <si>
    <t>12. Plan de Seguridad y Privacidad de la Información</t>
  </si>
  <si>
    <t>Secretaría General / Subdirección Contractual / Subdirección de Información y Tecnologías de la Información / Subdirección de Negocios</t>
  </si>
  <si>
    <t>Promover interoperabilidad con la plataforma Oceano</t>
  </si>
  <si>
    <t>Descripciòn</t>
  </si>
  <si>
    <t>Indicador</t>
  </si>
  <si>
    <t>Capacidad del SECOP</t>
  </si>
  <si>
    <t>Fortalecimiento de la TVEC</t>
  </si>
  <si>
    <t>Valor Actual</t>
  </si>
  <si>
    <t>20.000 procesos mes</t>
  </si>
  <si>
    <t>Mes</t>
  </si>
  <si>
    <t>300.000 procesos mes</t>
  </si>
  <si>
    <t>Estrategia de Generación de Confianza en el Servicio</t>
  </si>
  <si>
    <t>Contribuciòn</t>
  </si>
  <si>
    <t>MEJORA DEL SERVICIO</t>
  </si>
  <si>
    <r>
      <t xml:space="preserve">La ANCP-CCE reconoce que actualmente existe un grado de desconfianza frente a la calidad del servicio en la experiencia de usuario de los sistemas electrónicos de contratación pública (SECOP II) debido a la corta capacidad que tiene frente a la necesidad de la cantidad de los procesos de contratación que tiene actualmente el territorio nacional. Por esta razón la ANCP-CCE </t>
    </r>
    <r>
      <rPr>
        <sz val="11"/>
        <color rgb="FFFF0000"/>
        <rFont val="Calibri"/>
        <family val="2"/>
        <scheme val="minor"/>
      </rPr>
      <t>promoverá una iniciativa en la búsqueda de satisfacción de calidad de los usuarios y los actores de la compra pública.</t>
    </r>
  </si>
  <si>
    <r>
      <t xml:space="preserve">La ANCP-CCE promoverá un incremento significativo la estructuración de Instrumentos de Agregación de Demanda (IAD) fortaleciendo la Tienda Virtual del Estado Colombiano (TVEC) como la herramienta primordial de agregación de demanda, para permitir a las entidades estatales comprar bienes, obras y servicios; y la adjudicación de contrataciones menores, urgentes y especiales. </t>
    </r>
    <r>
      <rPr>
        <sz val="11"/>
        <color rgb="FFFF0000"/>
        <rFont val="Calibri"/>
        <family val="2"/>
        <scheme val="minor"/>
      </rPr>
      <t>Se buscará ofrecer precios favorables y suscribir un compromiso ético en la relación comercial, promoviendo compras más ágiles, económicas y transparentes</t>
    </r>
  </si>
  <si>
    <r>
      <t xml:space="preserve">El Sistema Electrónico de Contratación Pública – SECOP II cuenta con una capacidad de 20.000 procesos de contratación al mes . Para una transición total del SECOP I  al SECOP II, la plataforma debería tener como mínimo una capacidad promedio de 120.000 procesos al mes, con periodos de alto tráfico de hasta 300.000 procesos al mes, razón por la cual la ANCP-CCE </t>
    </r>
    <r>
      <rPr>
        <sz val="11"/>
        <color rgb="FFFF0000"/>
        <rFont val="Calibri"/>
        <family val="2"/>
        <scheme val="minor"/>
      </rPr>
      <t>enfocara principalmente sus esfuerzos en ofrecer un servicio de calidad que garantice mediante una estrategia de conocimiento, uso y apropiación la adopción del servicio en todas las entidades del orden nacional y territorial que satisfaga las necesidades de los usuarios en términos de calidad, experiencia de usuario y capacidad de adopción de las herramientas dispuestas para las diferentes modalidades de compra y contratación pública.</t>
    </r>
  </si>
  <si>
    <r>
      <t>La ANCP-CCE</t>
    </r>
    <r>
      <rPr>
        <sz val="11"/>
        <color rgb="FFFF0000"/>
        <rFont val="Calibri"/>
        <family val="2"/>
        <scheme val="minor"/>
      </rPr>
      <t xml:space="preserve"> diseñará una estratégica que promueva el uso de buenas prácticas del gobierno corporativo, a través de la inversión pública para incentivar encadenamientos productivos, la industria nacional, y el desarrollo de proveedores con énfasis en las mipymes de Colombia.</t>
    </r>
    <r>
      <rPr>
        <sz val="11"/>
        <color theme="1"/>
        <rFont val="Calibri"/>
        <family val="2"/>
        <scheme val="minor"/>
      </rPr>
      <t xml:space="preserve"> </t>
    </r>
  </si>
  <si>
    <t>Modificaciones normativas del Sistema de Compra Pública</t>
  </si>
  <si>
    <t>EFICIENCIA ADMINISTRATIVA</t>
  </si>
  <si>
    <t>Estructuración de Nuevos o Renovados Acuerdos Marco de Precios</t>
  </si>
  <si>
    <r>
      <t>En la búsqueda de atender esté propósito y el objetivo del gobierno nacional en referencia con la consolidación de la TVEC para permitir a las entidades estatales comprar bienes, obras y servicios; y la adjudicación de contrataciones menores, urgentes y especiales. La ANCP-CCE f</t>
    </r>
    <r>
      <rPr>
        <sz val="11"/>
        <color rgb="FFFF0000"/>
        <rFont val="Calibri"/>
        <family val="2"/>
        <scheme val="minor"/>
      </rPr>
      <t>ortalecerá los recursos y las estrategias para la estructuración de Instrumentos de Agregación de Demanda que generen valor a las entidades y mediante una administración responsable de los mismos el constante monitoreo de la calidad de los servicios y productos finales promoviendo compras más ágiles, económicas y transparentes</t>
    </r>
  </si>
  <si>
    <t>AMP  y/o IAD  para territorio</t>
  </si>
  <si>
    <r>
      <t xml:space="preserve">La ANCP – CCE </t>
    </r>
    <r>
      <rPr>
        <sz val="11"/>
        <color rgb="FFFF0000"/>
        <rFont val="Calibri"/>
        <family val="2"/>
        <scheme val="minor"/>
      </rPr>
      <t>deberá estructurar AMP diferenciados para el nivel territorial</t>
    </r>
  </si>
  <si>
    <t>BUENAS PRACTICAS EN LA CONTRATACIÓN PÚBLICA</t>
  </si>
  <si>
    <t>Fortalecimiento de la herramienta “Normativa"</t>
  </si>
  <si>
    <r>
      <rPr>
        <sz val="11"/>
        <color rgb="FFFF0000"/>
        <rFont val="Calibri"/>
        <family val="2"/>
        <scheme val="minor"/>
      </rPr>
      <t xml:space="preserve">Reforma de la plataforma actualmente denominada Síntesis </t>
    </r>
    <r>
      <rPr>
        <sz val="11"/>
        <color theme="1"/>
        <rFont val="Calibri"/>
        <family val="2"/>
        <scheme val="minor"/>
      </rPr>
      <t xml:space="preserve">en donde se encuentra la doctrina y jurisprudencia en contratación pública que permita un mejor servicio al ciudadano, para fortalecer la capacidad de la Entidad para ofrecer información jurídica a los actores del sistema. </t>
    </r>
  </si>
  <si>
    <t>Obligatoriedad en criterios de sostenibilidad</t>
  </si>
  <si>
    <r>
      <rPr>
        <sz val="11"/>
        <color rgb="FFFF0000"/>
        <rFont val="Calibri"/>
        <family val="2"/>
        <scheme val="minor"/>
      </rPr>
      <t>Incorporar temas ambientales, sociales, derechos humanos y ponderación en la contratación pública</t>
    </r>
    <r>
      <rPr>
        <sz val="11"/>
        <color theme="1"/>
        <rFont val="Calibri"/>
        <family val="2"/>
        <scheme val="minor"/>
      </rPr>
      <t xml:space="preserve"> en la etapa de planeación del Proceso, generando valor estratégico derivado de la obtención de mayor valor por dinero.</t>
    </r>
  </si>
  <si>
    <t>Fortalecimiento de medidas sancionatorias a contratistas y corruptos</t>
  </si>
  <si>
    <t>Revisión del régimen de multas, sanciones e inhabilidades teniendo como objetivo la exclusión y tolerancia cero con incumplimientos y malversación de los recursos públicos.</t>
  </si>
  <si>
    <t>Contratación pública con estándares internacionales</t>
  </si>
  <si>
    <t>Estandarización de criterios para la contratación directa</t>
  </si>
  <si>
    <t>Solución de controversias contractuales</t>
  </si>
  <si>
    <r>
      <rPr>
        <sz val="11"/>
        <color rgb="FFFF0000"/>
        <rFont val="Calibri"/>
        <family val="2"/>
        <scheme val="minor"/>
      </rPr>
      <t>Plantear, analizar y reformular mecanismos para lograr celeridad, eficiencia y economía en la resolución de las controversias y su trámite</t>
    </r>
    <r>
      <rPr>
        <sz val="11"/>
        <color theme="1"/>
        <rFont val="Calibri"/>
        <family val="2"/>
        <scheme val="minor"/>
      </rPr>
      <t xml:space="preserve">. </t>
    </r>
    <r>
      <rPr>
        <sz val="11"/>
        <color rgb="FFC00000"/>
        <rFont val="Calibri"/>
        <family val="2"/>
        <scheme val="minor"/>
      </rPr>
      <t xml:space="preserve">Promover la Interoperabilidad del SECOP II y el Registro Único de Proponentes (RUP) de las Cámaras de Comercio, para que los procesos contractuales consigan cualificarse respecto a los participantes de las convocatorias. </t>
    </r>
  </si>
  <si>
    <t>Modificaciones legales para la transparencia</t>
  </si>
  <si>
    <t>Inclusión de Derechos Humanos en la Compra Pública</t>
  </si>
  <si>
    <r>
      <rPr>
        <sz val="11"/>
        <color rgb="FFFF0000"/>
        <rFont val="Calibri"/>
        <family val="2"/>
        <scheme val="minor"/>
      </rPr>
      <t>Reforma normativa a los procedimientos y estandarización del lenguaje contractual actual,</t>
    </r>
    <r>
      <rPr>
        <sz val="11"/>
        <color theme="1"/>
        <rFont val="Calibri"/>
        <family val="2"/>
        <scheme val="minor"/>
      </rPr>
      <t xml:space="preserve"> con el propósito de implementar mediciones con OCDS e intercambiar buenas prácticas en sistemas jurídicos comparables con Colombia.</t>
    </r>
  </si>
  <si>
    <r>
      <t>Con el objetivo de facilitar la tarea de las entidades con respecto a las solicitudes de requerimientos para la contratación directa de prestación de servicios, La ANCP-CCE</t>
    </r>
    <r>
      <rPr>
        <sz val="11"/>
        <color rgb="FFFF0000"/>
        <rFont val="Calibri"/>
        <family val="2"/>
        <scheme val="minor"/>
      </rPr>
      <t xml:space="preserve"> deberá estandarizar y promover acciones de implementación en las entidades del orden nacional en alianza con el Departamento Administrativo de la Función Pública – DAFP a fin de garantizar la uniformidad de requisitos para la contratación de prestación de servicios.</t>
    </r>
  </si>
  <si>
    <r>
      <t>La ANCP-CCE</t>
    </r>
    <r>
      <rPr>
        <sz val="11"/>
        <color rgb="FFFF0000"/>
        <rFont val="Calibri"/>
        <family val="2"/>
        <scheme val="minor"/>
      </rPr>
      <t xml:space="preserve"> realizará una revisión de las Inhabilidades e incompatibilidades dentro del sistema de compra pública</t>
    </r>
    <r>
      <rPr>
        <sz val="11"/>
        <color theme="1"/>
        <rFont val="Calibri"/>
        <family val="2"/>
        <scheme val="minor"/>
      </rPr>
      <t xml:space="preserve">, causales de contratación directa para contratar con el Estado y múltiples regímenes especiales. </t>
    </r>
    <r>
      <rPr>
        <sz val="11"/>
        <color rgb="FFFF0000"/>
        <rFont val="Calibri"/>
        <family val="2"/>
        <scheme val="minor"/>
      </rPr>
      <t>Propondrá proyectos de Ley que ayuden a unificar el contenido jurídico</t>
    </r>
    <r>
      <rPr>
        <sz val="11"/>
        <color theme="1"/>
        <rFont val="Calibri"/>
        <family val="2"/>
        <scheme val="minor"/>
      </rPr>
      <t xml:space="preserve"> y simplifique el lineamiento jurídico a través de documentos compilatorios.</t>
    </r>
  </si>
  <si>
    <r>
      <t xml:space="preserve">La ANCP-CCE debe generar iniciativas en </t>
    </r>
    <r>
      <rPr>
        <sz val="11"/>
        <color rgb="FFFF0000"/>
        <rFont val="Calibri"/>
        <family val="2"/>
        <scheme val="minor"/>
      </rPr>
      <t>fortalecer la relación con proveedores del Estado, de compras públicas o de grandes contrataciones y licitaciones.</t>
    </r>
    <r>
      <rPr>
        <sz val="11"/>
        <color theme="1"/>
        <rFont val="Calibri"/>
        <family val="2"/>
        <scheme val="minor"/>
      </rPr>
      <t xml:space="preserve"> Recientemente, Colombia reafirmó su compromiso con los Objetivos de Desarrollo Sostenible, por lo tanto, es prioridad para el gobierno avanzar en el enunciado e implementación de una inversión socialmente responsable que contribuya al desarrollo regional, minimizando los impactos negativos en el ambiente y las comunidades, bajo principios de eficiencia y transparencia.</t>
    </r>
  </si>
  <si>
    <r>
      <t xml:space="preserve">La ANCP-CCE </t>
    </r>
    <r>
      <rPr>
        <sz val="11"/>
        <color rgb="FFFF0000"/>
        <rFont val="Calibri"/>
        <family val="2"/>
        <scheme val="minor"/>
      </rPr>
      <t>acompañará la implementación de la Guía de Compras Públicas Socialmente Responsables dentro de las entidades estatales</t>
    </r>
  </si>
  <si>
    <r>
      <t xml:space="preserve">Así mismo La ANCP-CCE </t>
    </r>
    <r>
      <rPr>
        <sz val="11"/>
        <color rgb="FFFF0000"/>
        <rFont val="Calibri"/>
        <family val="2"/>
        <scheme val="minor"/>
      </rPr>
      <t>Fortalecerá y divulgara el marco de debida diligencia establecido por Colombia Compra Eficiente en la Guía de Compras Públicas</t>
    </r>
    <r>
      <rPr>
        <sz val="11"/>
        <color theme="1"/>
        <rFont val="Calibri"/>
        <family val="2"/>
        <scheme val="minor"/>
      </rPr>
      <t xml:space="preserve"> socialmente responsables, que permita a las entidades realizar una evaluación de los riesgos en derechos humanos, según los bienes y servicios que contratan.</t>
    </r>
  </si>
  <si>
    <t>DOCUMENTOS TIPO</t>
  </si>
  <si>
    <t>Documentos tipo</t>
  </si>
  <si>
    <t>Frecuencia</t>
  </si>
  <si>
    <t xml:space="preserve">Expedición de cuatro (4) documentos tipo. Trimestralmente se realizará el avance de cada documento tipo así: (i) 40% realización de mesas técnicas (ii) 20% socialización del borrador del documento y (iii) 30% modificaciones y (iv) 10% publicación. </t>
  </si>
  <si>
    <t xml:space="preserve"> (4) documentos tipo</t>
  </si>
  <si>
    <t>FORMACIÓN EN LA COMPRA PÚBLICA</t>
  </si>
  <si>
    <t>Afianzar las Capacidades en el uso del SECOP</t>
  </si>
  <si>
    <t>Para gestionar las capacidades de los actores del Sistema de Compra Pública es necesario: desarrollar sus competencias y habilidades mediante un programa de capacitaciones y de formación continuada; para ofrecer herramientas que faciliten las transacciones en el Sistema de Compra Pública, tanto para el uso y apropiación de la herramienta; como para gestionar capacidades de veeduría ciudadana en la contratación.</t>
  </si>
  <si>
    <t>Profesionalización de la Compra Pública</t>
  </si>
  <si>
    <t>Expandir el uso del SECOP II y la Tienda Virtual del Estado Colombiano (TVEC)</t>
  </si>
  <si>
    <r>
      <t>Para el efecto es necesario</t>
    </r>
    <r>
      <rPr>
        <sz val="11"/>
        <color rgb="FFFF0000"/>
        <rFont val="Calibri"/>
        <family val="2"/>
        <scheme val="minor"/>
      </rPr>
      <t xml:space="preserve"> re diseñar el proyecto despliegue en el cual participa toda la organización y que cuente con las siguientes líneas de trabajo: (a) funcional; (b) técnico; (c) formación y capacitación en la plataforma; (d) acompañamiento a las Entidades Estatales que usan el SECOP II; (e) promoción del SECOP II; (f) mesa de servicio; y (g) reportes y manejo de la información que arroja el SECOP II.</t>
    </r>
    <r>
      <rPr>
        <sz val="11"/>
        <color theme="1"/>
        <rFont val="Calibri"/>
        <family val="2"/>
        <scheme val="minor"/>
      </rPr>
      <t xml:space="preserve"> Estos siete frentes deben trabajar en forma coordinada. Así mismo el proyecto debe promover indicadores de seguimiento trimestral basados en los anteriores frentes que serán publicados en la página web de la entidad.</t>
    </r>
  </si>
  <si>
    <r>
      <t xml:space="preserve">La ANCP-CCE </t>
    </r>
    <r>
      <rPr>
        <sz val="11"/>
        <color rgb="FFFF0000"/>
        <rFont val="Calibri"/>
        <family val="2"/>
        <scheme val="minor"/>
      </rPr>
      <t xml:space="preserve">promoverá en conjunto con la ESAP la profesionalización del comprador público a través de espacios de formación presencial y virtual, los cuales promoverán también el intercambio de experiencias y lecciones aprendidas. </t>
    </r>
  </si>
  <si>
    <t>TRANSPARENCIA Y ANTICORRUPCIÓN</t>
  </si>
  <si>
    <t>Acceso y uso de la información para ejercer control</t>
  </si>
  <si>
    <t xml:space="preserve">La ANCP contribuira en el desarrollo e interoperabilidad con diferentes organizaciones del estado de la rama ejecutiva del poder público y entes de control con la finalidad de unificar y garantizar la la información potencial para la investigación y análisis del fenómeno de la corrupción, así como para la toma de decisiones acertadas de política pública en la materia. 
Con el apoyo de las Secretaría de Transparencia se desarrollará un sistema de alarmas y un informe de control de compra pública para hacer del Sistema Electrónico para la Contratación Pública – SECOP – la única fuente de información. </t>
  </si>
  <si>
    <t>Implementación de contratos inteligentes</t>
  </si>
  <si>
    <t>La ANCP-CCE debe apoya a la Secretaría de Transparencia, MinTIC y DNP en la ejecución de iniciativas orientadas a la implementación de contratos inteligentes basados en registros distribuidos (DLT), tipo cadenas de bloques (blockchain). Los contratos inteligentes son aplicaciones que corren dentro de una cadena de bloques y son ejecutados exactamente como fueron programados, sin ninguna posibilidad de incumplimientos en el tiempo de ejecución, fraude, interferencia de terceras partes o alteración de la información. A mediano y largo plazo, las cadenas de bloques pueden convertirse en herramientas para hacer seguimiento a la reputación de contratistas, de acuerdo con su historial de desempeño en la ejecución de contratos</t>
  </si>
  <si>
    <t>Interoperabilidad SECOP II – SIIF</t>
  </si>
  <si>
    <r>
      <t xml:space="preserve">Con el objetivo de identificar qué bienes y servicios entrega a la población, a qué costo y bajo qué modalidades de contratación, al promover no solo la eficiencia del gasto público, sino la transparencia en el mismo y proveer insumos para mejorar los procesos contractuales. En compañía con el Ministerio de Hacienda, La ANCP-CCE </t>
    </r>
    <r>
      <rPr>
        <sz val="11"/>
        <color rgb="FFFF0000"/>
        <rFont val="Calibri"/>
        <family val="2"/>
        <scheme val="minor"/>
      </rPr>
      <t>buscará hacer interoperables estos dos sistemas para que permitan articular el presupuesto total con la contratación a través de la cual esta se ejecuta</t>
    </r>
  </si>
  <si>
    <t>COMUNICACIONES</t>
  </si>
  <si>
    <t>La comunicación es una herramienta trasversal para: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debe tener una mirada desde la comunicación para garantizar su impacto en el Sistema de Compra Pública y en Colombia Compra Eficiente.</t>
  </si>
  <si>
    <t>FORTALECIMIENTO INSTITUCIONAL</t>
  </si>
  <si>
    <t>Creación de la Subdirección de Planeación Estratégica, Estudios de Mercado y Asuntos Económicos (PEEMAE</t>
  </si>
  <si>
    <t>pretende abordar en primera instancia de identificación y evaluación todos aquellos factores que afectan la compra y contratación pública a fin de estudiar minuciosamente el punto de partida para la generación y agregación de valor a las entidades del estado.</t>
  </si>
  <si>
    <t>Reestructuración de la ANCP-CCE</t>
  </si>
  <si>
    <r>
      <t xml:space="preserve">Si bien esta subdirección encaminará el curso de acción no será suficiente para emprender todas las acciones que se desprenderá de la evaluación de las necesidades en compra y contratación por lo que se hace necesario </t>
    </r>
    <r>
      <rPr>
        <sz val="11"/>
        <color rgb="FFFF0000"/>
        <rFont val="Calibri"/>
        <family val="2"/>
        <scheme val="minor"/>
      </rPr>
      <t xml:space="preserve">evaluar en un futuro próximo la re estructuración completa de la planta de personal una vez analizados todos aquellos factores que dentro del marco de las competencias de Colombia Compra Eficiente permitan articular un ejercicio integral como entidad que participa de manera activa en el mercado y como ente rector en el desarrollo de políticas públicas y herramientas orientadas a l organización y articulación de los partícipes de los procesos de compras y contratación pública </t>
    </r>
    <r>
      <rPr>
        <sz val="11"/>
        <color theme="1"/>
        <rFont val="Calibri"/>
        <family val="2"/>
        <scheme val="minor"/>
      </rPr>
      <t>con el fin de lograr una mayor eficiencia, transparencia y optimización de los recursos.</t>
    </r>
  </si>
  <si>
    <t>Actividades / Iniciativas</t>
  </si>
  <si>
    <t>Promover las capacidades de la compra pública</t>
  </si>
  <si>
    <t>Subdirección Contractual</t>
  </si>
  <si>
    <t>Implementar formaciones para el uso del SECOP</t>
  </si>
  <si>
    <t>Proponer y/o actualizar guías y manuales que aporten el entendimiento de buenas prácticas en la compra y la contratación.</t>
  </si>
  <si>
    <t>Evaluar el volumen de guías y manuales que inciden sobre la gestión de la actividad contractual.</t>
  </si>
  <si>
    <t>Iniciativa</t>
  </si>
  <si>
    <t xml:space="preserve">Con el apoyo de las Secretaría de Transparencia se desarrollará un sistema de alarmas y un informe de control de compra pública para hacer del Sistema Electrónico para la Contratación Pública – SECOP – la única fuente de información. </t>
  </si>
  <si>
    <t xml:space="preserve">La ANCP-CCE promoverá en conjunto con la ESAP la profesionalización del comprador público a través de espacios de formación presencial y virtual, los cuales promoverán también el intercambio de experiencias y lecciones aprendidas. </t>
  </si>
  <si>
    <t>Reforma normativa a los procedimientos y estandarización del lenguaje contractual actual, con el propósito de implementar mediciones con OCDS e intercambiar buenas prácticas en sistemas jurídicos comparables con Colombia.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</si>
  <si>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</si>
  <si>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Desarrollar un modelo de medición de la eficiencia operacional</t>
  </si>
  <si>
    <t>TI
*Buscar alianzas con entidades que provean servicios de e-learning
*Implementar o adoptar plataformas para el despliegue de conocimiento de SECOP
GC
*Implementar formaciones para el uso del SECOP
SubNegocios
*Promover el programa de laboratorio de la TVEC (Tienda Virtual Lab)</t>
  </si>
  <si>
    <t xml:space="preserve">Promover el proyecto del sistema de alertas tempranas en la operación secundarias. </t>
  </si>
  <si>
    <t>Subdirección de Negocios</t>
  </si>
  <si>
    <t>Subdirección de Negocios
Subdirección de Información y Tecnologías de la Información</t>
  </si>
  <si>
    <t>Promover una estrategia de uso de la TVEC para las entidades obligadas que no hacia parte de la obligatoriedad.</t>
  </si>
  <si>
    <t>Generar un programa de incentivos para el uso de la TVEC a entidades no obligadas.</t>
  </si>
  <si>
    <t>Promover el programa de laboratorio de la TVEC (Tienda Virtual Lab)</t>
  </si>
  <si>
    <t>Subdirección Contractual
Subdirección de Información y Tecnologías de la Información
Subdirección de Negocios</t>
  </si>
  <si>
    <t>Diagnosticar la contribución de ANCP-CCE en la estructuración de Planes de Alimentación Escolar a nivel territorial</t>
  </si>
  <si>
    <t>Subdirección Contractual
Subdirección de Negocios</t>
  </si>
  <si>
    <t>Proponer estrategias / convenios para diseñar programas de innovación dirigido a los actores de compra pública.</t>
  </si>
  <si>
    <t>Diseñar e implementar un plan de continuidad de negocio que garantice el adecuado funcionamiento de los procesos core de la entidad</t>
  </si>
  <si>
    <t>Revisar esta misión con la ley.</t>
  </si>
  <si>
    <t>Ampliar y dar a conocer el portafolio de servicios CCE - Plan de Mercadeo institucional</t>
  </si>
  <si>
    <t>Reconocimiento de CCE como una entidad líder en la lucha anticorrupción</t>
  </si>
  <si>
    <t>Producir documentos y doctrinas para fortalecer Síntesis (conceptos jurídicos)</t>
  </si>
  <si>
    <t>Interoperabilidad entre las plataformas de CCE y las demás del estado</t>
  </si>
  <si>
    <t>Débil cultura organizacional</t>
  </si>
  <si>
    <t>Implementación en los sistemas de gestión</t>
  </si>
  <si>
    <t>Compromiso de la Alta Dirección con la estrategia</t>
  </si>
  <si>
    <t>Ausencia de un ERP y un CRM, como soporte de los procesos administrativos y misionales</t>
  </si>
  <si>
    <t xml:space="preserve">TI 
- Promover interoperabilidad con la plataforma Oceano.
- Diagnosticar oportunidades de interoperabilidad con los otros entes de control.
Sub Negocios
- Promover el proyecto del sistema de alertas tempranas en la operación secundarias. </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</si>
  <si>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</si>
  <si>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GC
* Producción de documentos tipo</t>
  </si>
  <si>
    <t xml:space="preserve">GC
*Propuesta de proyecto de Ley a la modificación de la Ley 80 de 1993.
</t>
  </si>
  <si>
    <t>Poner a disposición de los actores del sistema de compra pública documentos de buenas prácticas de contratación.</t>
  </si>
  <si>
    <t>La Agencia Nacional de Contratación Pública - Colombia Compra Eficiente (ANCPCCE), dispone del sistema/aplicativo actualmente denominado Síntesis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</si>
  <si>
    <r>
      <t xml:space="preserve">GC
*Proponer y/o actualizar guías y manuales que aporten el entendimiento de buenas prácticas en la compra y la contratación.
*Evaluar el volumen de guías y manuales que inciden sobre la gestión de la actividad contractual.
*Proponer la adecuación de la herramienta Síntesis.
</t>
    </r>
    <r>
      <rPr>
        <sz val="10"/>
        <color rgb="FFFF0000"/>
        <rFont val="Calibri"/>
        <family val="2"/>
        <scheme val="minor"/>
      </rPr>
      <t>Sub Negocios
* Promover un capitulo especial en las guías que expida la ANCP-CCE referente a las buenas prácticas en la operación secundaria de los IAD</t>
    </r>
  </si>
  <si>
    <t>Fortalecer la disponibilidad del Sistema Electrónico de Compra Pública</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</si>
  <si>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</si>
  <si>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 xml:space="preserve">*Evaluar la estructura actual, frente a la misionalidad de la entidad 
*Diagnosticar y Priorizar el valor estratégico del recurso humano por área
*Evaluar la viabilidad técnica y económica
</t>
  </si>
  <si>
    <t>Implementar principios y estándares de buenas practicas de TI y Gestión de Riesgos</t>
  </si>
  <si>
    <t>*Producir un modelo de seguridad y privacidad de la información. - MSPI (ISO 27001)
*Implementar un modelo de gestión de riesgos en sus etapas de identificación, medición, control y monitoreo
*Implementar mecanismos de prevención e identificación de prácticas de corrupción, soborno y fraude</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</si>
  <si>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</si>
  <si>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Proponer iniciativas y/o estrategias que promuevan la sostenibilidad de la ANCPCCE</t>
  </si>
  <si>
    <t>Sub Negocios. 
En caso que las entidades estatales quieran estructurar de forma independiente sus IAD y estos no sean de interés de la ANCP - CCE,  se podría alquilar la TVEC para la operación secundaria de estas</t>
  </si>
  <si>
    <t>Diseñar e implementar programas de I+D+I en pro del desarrollo institucional y/o la contratación y compra pública</t>
  </si>
  <si>
    <t>TI
*Proponer estrategias / convenios para diseñar programas de innovación dirigido a los actores de compra pública.
*Generar alianzas con MinTIC para desarrollos tecnológicos orientados a la compra y contratación publica.</t>
  </si>
  <si>
    <t>Promover estrategias de cooperación con los entes de control</t>
  </si>
  <si>
    <t>*Estado actual de la arquitectura empresarial de la agencia.
*Documentar el estado mediante artefactos arquitectónicos. (Catálogos - Matrices y Diagramas)
*Identificar las brechas arquitectónicas
*Definir el Road Map para cubrir las brechas identificadas
*Definir el plan de transición y migración (Del estado actual al estado deseado)
*Presentar propuesta de rediseño</t>
  </si>
  <si>
    <t>Diagnosticar oportunidades de interoperabilidad con los otros entes de control.</t>
  </si>
  <si>
    <t>Efectuar propuesta de proyecto de Ley a la modificación de la Ley 80 de 1993</t>
  </si>
  <si>
    <t>Desarrollar el proyecto de Decreto Reglamentario para los artículos 41 y 42 de la Ley 1955 de 2019.</t>
  </si>
  <si>
    <t>Determinar la viabilidad de estructurar AMP para incluir la participación de comunidades raizales (V.gr. San Andrés y Providencia)</t>
  </si>
  <si>
    <t>Proponer la adecuación de la herramienta Síntesis.</t>
  </si>
  <si>
    <t>Promover un capitulo especial en las guías que expida la ANCP-CCE referente a las buenas prácticas en la operación secundaria de los IAD</t>
  </si>
  <si>
    <t xml:space="preserve">
Diagnostico de estado de la arquitectura tecnológica que soporta el SECOP.
</t>
  </si>
  <si>
    <t>Generar un plan de afinamiento del SECOP de acuerdo a las necesidades diagnosticadas.</t>
  </si>
  <si>
    <t>Documentar el estado mediante artefactos arquitectónicos. (Catálogos - Matrices y Diagramas)</t>
  </si>
  <si>
    <t>Identificar las brechas arquitectónicas</t>
  </si>
  <si>
    <t>Definir el Road Map para cubrir las brechas identificadas</t>
  </si>
  <si>
    <t>Definir el plan de transición y migración (Del estado actual al estado deseado)</t>
  </si>
  <si>
    <t>Diagnosticar y Priorizar el valor estratégico del recurso humano por área</t>
  </si>
  <si>
    <t>Evaluar la viabilidad técnica y económica</t>
  </si>
  <si>
    <t>Implementar un modelo de gestión de riesgos en sus etapas de identificación, medición, control y monitoreo</t>
  </si>
  <si>
    <t>Implementar mecanismos de prevención e identificación de prácticas de corrupción, soborno y fraude</t>
  </si>
  <si>
    <t>En caso que las entidades estatales quieran estructurar de forma independiente sus IAD y estos no sean de interés de la ANCP - CCE,  se podría alquilar la TVEC para la operación secundaria de estas</t>
  </si>
  <si>
    <t>Generar alianzas con MinTIC para desarrollos tecnológicos orientados a la compra y contratación publica.</t>
  </si>
  <si>
    <t>Financiera / Sostenibilidad</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</si>
  <si>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</si>
  <si>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</si>
  <si>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Promover mediciones que demuestren la eficiencia administrativa en las entidades públicas y visibilizar la propuesta de valor en la promoción de los instrumentos de agregación de demanda.</t>
  </si>
  <si>
    <t>Fortalecer del sistema electrónico de compra pública – SECOP – para garantizar la transaccionalidad de todos los procesos de contratación estatal del orden nacional y territorial</t>
  </si>
  <si>
    <t>Fortalecer la estructura organizacional de  La Agencia Nacional de Contratación Pública - Colombia Compra Eficiente (ANCPCCE)</t>
  </si>
  <si>
    <t>Desarrollar las competencias y habilidades a los actores de la compra pública mediante capacitaciones y programas de formación continuada a fin de ofrecer herramientas para facilitar las transacciones en el Sistema de Compra Pública</t>
  </si>
  <si>
    <t>Apoyar al ministerio de hacienda en la definición de la política de eficiencia en el gasto público a travès de la promoción de mesas de trabajo y una propuesta de capitulo de Política desde CCE</t>
  </si>
  <si>
    <t>Identificar y caracterizar los usuarios para definir estrategias de posicionamiento mejorarando la oportunidad y calidad de los conceptos jurídicos.</t>
  </si>
  <si>
    <t>Implementar un modelo de Arquitectura Empresarial como habilitador de la política de gobierno digital</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</si>
  <si>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</si>
  <si>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Secretaría General / Subdirección Contractual / Subdirección de Información y Tecnologías de la Información / Subdirección de Negocios / Subdirección PEMAE</t>
  </si>
  <si>
    <t>*Estructurar el PETI alineado a las necesidades de la entidad.
*Diagnostico de estado de la arquitectura tecnológica que soporta el SECOP.
*Generar un plan de afinamiento del SECOP de acuerdo a las necesidades diagnosticadas.
* Diseñar e implementar un plan de continuidad de negocio que garantice el adecuado funcionamiento de los procesos core de la entidad</t>
  </si>
  <si>
    <t>Implementar principios y estándares de buenas prácticas de TI y Gestión de Riesgos</t>
  </si>
  <si>
    <t>Apuesta - Plan Nacional de Desarrollo</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</si>
  <si>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</si>
  <si>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</si>
  <si>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</si>
  <si>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</si>
  <si>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</si>
  <si>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Ausencia de modelos de gestión de datos - Business Intelligence</t>
  </si>
  <si>
    <t>Presencia regional para fortalecer el posicionamiento institucional</t>
  </si>
  <si>
    <t>Contratos débiles con proveedores de TI (clausulas compromisorias, penalidades, cláusulas de salida)</t>
  </si>
  <si>
    <t>Fortalecer el MIPG para incrementar en 10 puntos la calificación del FURAG</t>
  </si>
  <si>
    <t>SG
Apoyar al ministerio de hacienda en la definición de la política de eficiencia en el gasto público a través de la promoción de mesas de trabajo y una propuesta de capitulo de Política desde CCE
GC
Identificar y caracterizar los usuarios para definir estrategias de posicionamiento mejorando la oportunidad y calidad de los conceptos jurídicos.
Planes decreto 612: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</si>
  <si>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</si>
  <si>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</si>
  <si>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Reglamentar el uso obligatorio de los AMP vigentes y la generación de nuevos para territorios</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</si>
  <si>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0"/>
        <color theme="2" tint="-0.89999084444715716"/>
        <rFont val="Calibri"/>
        <family val="2"/>
        <scheme val="minor"/>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</si>
  <si>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 xml:space="preserve">*Desarrollar el proyecto de Decreto Reglamentario para los artículos 41 y 42 de la Ley 1955 de 2019.
*Promover una estrategia de uso de la TVEC para las entidades obligadas que no hacia parte de la obligatoriedad.
*Generar un programa de incentivos para el uso de la TVEC a entidades no obligadas.
*Diagnosticar la contribución de ANCP-CCE en la estructuración de Planes de Alimentación Escolar a nivel territorial
*Determinar la viabilidad de estructurar AMP para incluir la participación de comunidades raizales (V.gr. San Andrés y Providencia)
</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</si>
  <si>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</si>
  <si>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USUARIO / NECESIDAD</t>
  </si>
  <si>
    <t xml:space="preserve">Partícipes en los procesos de compras y contratación pública </t>
  </si>
  <si>
    <t>Órgano Rector de la Contratación Pública</t>
  </si>
  <si>
    <t>Eficiencia</t>
  </si>
  <si>
    <t>Transparencia</t>
  </si>
  <si>
    <t xml:space="preserve">Optimización </t>
  </si>
  <si>
    <t xml:space="preserve">Organización y articulación del Sistema de Compra Pública </t>
  </si>
  <si>
    <t>Poner a disposición de los participes del sistema de compra pública documentos de buenas prácticas de contratación.</t>
  </si>
  <si>
    <t xml:space="preserve">Diseñar e implementar programas de I+D+i </t>
  </si>
  <si>
    <t>Fortalecer la disponibilidad del Sistema Electrónico de Compra Pública - SECOP</t>
  </si>
  <si>
    <t>EFCTOS SOBRE LOS RECURSOS DEL ESTADO</t>
  </si>
  <si>
    <t>PERSPECTIVAS ESTRATÉGICAS</t>
  </si>
  <si>
    <t xml:space="preserve">Perspectiva Negocio y procesos </t>
  </si>
  <si>
    <t>Perspectiva Clientes / Actores del mercado de compra pública</t>
  </si>
  <si>
    <t>Perspectiva de Innovación y aprendizaje</t>
  </si>
  <si>
    <t>Perspectiva  Financiera / Sostenibilidad</t>
  </si>
  <si>
    <t xml:space="preserve">Desarrollar e Impulsar Políticas Públicas </t>
  </si>
  <si>
    <t>OBJETIVOS MISIONALES 
ANCP-CCE</t>
  </si>
  <si>
    <t>Grandes Apuestas 
del Gobierno Nacional 
2018 - 2022</t>
  </si>
  <si>
    <t>Lograr un registro de 103,2 Billones en las plataformas transaccionales con respecto al presupuesto total destinado a la compra pública</t>
  </si>
  <si>
    <t>Generar 24 Acuerdos Marco de Precios en operación en la Tienda Virtual del Estado Colombiano</t>
  </si>
  <si>
    <t>Diseñar y promover la sancion de documentos tipo para 4 sectores priorizados por el Gobierno Nacional</t>
  </si>
  <si>
    <t>Promover la simplificación / racionalización normativa en referencia a la compra y la contratación pública</t>
  </si>
  <si>
    <t>MEGA META</t>
  </si>
  <si>
    <t>MEDIO</t>
  </si>
  <si>
    <t>LOGROS</t>
  </si>
  <si>
    <t>COMPRAS Y CONTRATACIÒN PUBLICA</t>
  </si>
  <si>
    <t>AUTORIDAD DE LA ACTIVIDAD CONTRACTUAL DE LAS ENTIDADES PÚBLICAS</t>
  </si>
  <si>
    <t>PLATAFORMA SECOP (TVEC, Secop I y Secop II)</t>
  </si>
  <si>
    <t>OBJETIVOS ESTRATÉGICOS</t>
  </si>
  <si>
    <t>Efectividad - medición de Cobertura</t>
  </si>
  <si>
    <t>Transparencia - indice de confianza</t>
  </si>
  <si>
    <t>Recursos - valor de compras, % de gasto vs Ppto</t>
  </si>
  <si>
    <t>LA ANCPCCE COMO ENTE RECTOR DE LOS PROCESOS DE CONTRATACIÓN PÚBLICA GENERARÁ MAYOR TRANSPARENCIA Y CONFIANZA EN EL SISTEMA DE LAS COMPRAS PÚBLICAS, MEDIANTE PROCESOS MÁS EFECTIVOS Y DINÁMICOS, PERMITIENDO QUE SE GENEREN AHORROS DE AL MENOS UN 22% DE LOS GASTOS DEL ESTADO.</t>
  </si>
  <si>
    <t>Promover iniciativas para optimizar los recursos públicos en términos de tiempo, dinero y capacidad del talento humano y de la eficiencia en los procesos para satisfacer las necesidades de las Entidades Estatales y cumplir su misión.</t>
  </si>
  <si>
    <t>ítem</t>
  </si>
  <si>
    <t>Impacto
Superior/Alto/Medio</t>
  </si>
  <si>
    <t>Formulación</t>
  </si>
  <si>
    <t>Resultados</t>
  </si>
  <si>
    <t>Responsable de la Medición</t>
  </si>
  <si>
    <t>Superior</t>
  </si>
  <si>
    <t>Dirección General</t>
  </si>
  <si>
    <t>Alto</t>
  </si>
  <si>
    <t>Medio</t>
  </si>
  <si>
    <t>M1</t>
  </si>
  <si>
    <t>M2</t>
  </si>
  <si>
    <t>M3</t>
  </si>
  <si>
    <t>M4</t>
  </si>
  <si>
    <t>M5</t>
  </si>
  <si>
    <t>M6</t>
  </si>
  <si>
    <t>METRICAS</t>
  </si>
  <si>
    <t>Anual</t>
  </si>
  <si>
    <t>M1. 20,9 Billones
M2. 52,55 Billones
M2. 77,9 Billones
M2. 103,2 Billones</t>
  </si>
  <si>
    <t>M1. 1
M2. 2
M2. 3
M2. 4</t>
  </si>
  <si>
    <t>M1. 6
M2. 12
M2. 18
M2. 24</t>
  </si>
  <si>
    <t>(Número de documentos tipo +  avance estimado del periodo/Meta periodo)*100%</t>
  </si>
  <si>
    <t>(Número de AMP/Meta periodo)*100%</t>
  </si>
  <si>
    <t>Insuficiente
&lt;60%</t>
  </si>
  <si>
    <t>Aceptable
&gt;90%</t>
  </si>
  <si>
    <t>Deficiente
&gt; = 60% &lt; 90%</t>
  </si>
  <si>
    <t>% de compras públicas en Secop II y TVEC / Presupuesto destinado a la compra pública</t>
  </si>
  <si>
    <t>Presupuesto Adjudicado</t>
  </si>
  <si>
    <t>Presupuesto Utilizado</t>
  </si>
  <si>
    <t>% Uso</t>
  </si>
  <si>
    <t>Nombre Indicador</t>
  </si>
  <si>
    <t>Objetivo Indicador</t>
  </si>
  <si>
    <t>Documentos Tipo</t>
  </si>
  <si>
    <t>AMP</t>
  </si>
  <si>
    <t>Valor Transacciones</t>
  </si>
  <si>
    <t>Establecer los niveles de ejecución presupuestal de Colombia compra eficiente.  Presupuesto comprometido vs Presupuesto asignado por el Gobierno Nacional</t>
  </si>
  <si>
    <t>Semestral</t>
  </si>
  <si>
    <t>(Presupuesto comprometido / Presupuesto asignado por el Gobierno Nacional)*100%</t>
  </si>
  <si>
    <t>Generar y/o actualizar las guías y manuales que inciden sobre la gestión de la actividad contractual</t>
  </si>
  <si>
    <t>(Número de documentos generados, actualizados y publicados en el periodo / Meta de documentos)*100%</t>
  </si>
  <si>
    <t>M1. 25%
M2. 50%
M2. 75%
M2. 100%</t>
  </si>
  <si>
    <r>
      <t xml:space="preserve">70%
</t>
    </r>
    <r>
      <rPr>
        <sz val="10"/>
        <color rgb="FFFF0000"/>
        <rFont val="Calibri"/>
        <family val="2"/>
        <scheme val="minor"/>
      </rPr>
      <t>Indicadores de gestión</t>
    </r>
  </si>
  <si>
    <r>
      <t xml:space="preserve">30 documentos
</t>
    </r>
    <r>
      <rPr>
        <sz val="10"/>
        <color rgb="FFFF0000"/>
        <rFont val="Calibri"/>
        <family val="2"/>
        <scheme val="minor"/>
      </rPr>
      <t>Indicadores de gestión</t>
    </r>
  </si>
  <si>
    <r>
      <t xml:space="preserve">Documentos Relatoría
</t>
    </r>
    <r>
      <rPr>
        <sz val="10"/>
        <color rgb="FFFF0000"/>
        <rFont val="Calibri"/>
        <family val="2"/>
        <scheme val="minor"/>
      </rPr>
      <t>Lineamientos jurídicos publicados para el uso del SECOP II.</t>
    </r>
  </si>
  <si>
    <t>(Estado de avance del proyecto/meta acumulda en el periodo de medición)*100%</t>
  </si>
  <si>
    <t>Calificación FURAG</t>
  </si>
  <si>
    <t>Lograr y mantener una calificación de 90 puntos</t>
  </si>
  <si>
    <t>Resultados de la evaluación del FURAG</t>
  </si>
  <si>
    <t>1-(Valor de compras / presupuesto de compras)*100%</t>
  </si>
  <si>
    <r>
      <t xml:space="preserve">Lograr un nivel de ahorro en las compras públicas de </t>
    </r>
    <r>
      <rPr>
        <b/>
        <sz val="10"/>
        <color rgb="FFFF0000"/>
        <rFont val="Calibri"/>
        <family val="2"/>
        <scheme val="minor"/>
      </rPr>
      <t>XXX%</t>
    </r>
    <r>
      <rPr>
        <b/>
        <sz val="10"/>
        <color theme="1"/>
        <rFont val="Calibri"/>
        <family val="2"/>
        <scheme val="minor"/>
      </rPr>
      <t xml:space="preserve"> </t>
    </r>
    <r>
      <rPr>
        <sz val="10"/>
        <color theme="1"/>
        <rFont val="Calibri"/>
        <family val="2"/>
        <scheme val="minor"/>
      </rPr>
      <t>en el gasto vs los presupuestos establecidos por la entidades públicas</t>
    </r>
  </si>
  <si>
    <t>XXX%</t>
  </si>
  <si>
    <t>Ahorro en la Compra Pública</t>
  </si>
  <si>
    <t>Programas I+D+I</t>
  </si>
  <si>
    <t>Implementar programas I+D+I en los procesos de la Agencia</t>
  </si>
  <si>
    <t>M1. 80 puntos
M2. 90 Puntos</t>
  </si>
  <si>
    <r>
      <t xml:space="preserve">Presupuesto
</t>
    </r>
    <r>
      <rPr>
        <sz val="10"/>
        <color rgb="FFFF0000"/>
        <rFont val="Calibri"/>
        <family val="2"/>
        <scheme val="minor"/>
      </rPr>
      <t>Seguimiento a la ejecución presupuestal vía compromisos</t>
    </r>
  </si>
  <si>
    <t>(Número de programas implementados / Meta acumulda del periodo)*100%</t>
  </si>
  <si>
    <t>En este indicador se puede medir algo que garantice la sostenibilidad de la AGENCIA</t>
  </si>
  <si>
    <t>NIVEL ESTRATÉGICO</t>
  </si>
  <si>
    <t>CUADRO DE MANDO ESTRATEGICO
2019 - 2022</t>
  </si>
  <si>
    <t>PRODUCTOS</t>
  </si>
  <si>
    <t>FECHAS</t>
  </si>
  <si>
    <t>MÉTRICA</t>
  </si>
  <si>
    <t xml:space="preserve">Actividad </t>
  </si>
  <si>
    <t>Entregable</t>
  </si>
  <si>
    <t>INICIO</t>
  </si>
  <si>
    <t>FIN</t>
  </si>
  <si>
    <t>Formula</t>
  </si>
  <si>
    <t>Meta 1Q</t>
  </si>
  <si>
    <t>Meta 2Q</t>
  </si>
  <si>
    <t>Meta 3Q</t>
  </si>
  <si>
    <t>Meta 4Q</t>
  </si>
  <si>
    <t>Peso</t>
  </si>
  <si>
    <t>RESPONSABLE - EJECUTOR</t>
  </si>
  <si>
    <t>PRESUPUESTO</t>
  </si>
  <si>
    <t>Resolver las consultas que llegan a la Subdirección de Gestión Contractual</t>
  </si>
  <si>
    <t>Consultas resueltas en los términos de ley</t>
  </si>
  <si>
    <t>Porcentaje de consultas resueltas en los términos de ley</t>
  </si>
  <si>
    <t>Número de consultas resueltas/ total de consultas que llegan a la Subdirección</t>
  </si>
  <si>
    <t>Estructurar y entregar al DNP</t>
  </si>
  <si>
    <t>Sumatoria de documento tipo</t>
  </si>
  <si>
    <t>Seguimiento normativo a proyectos de ley relacionados con el sistema de compra pública</t>
  </si>
  <si>
    <t>Seguimiento de CCE sobre los proyectos de ley del sistema de compra pública y pronunciamiento cuando lo amerite</t>
  </si>
  <si>
    <t>N.A.</t>
  </si>
  <si>
    <t>Promover y apoyar el trámite de nuevos procesos en línea en la plataforma SECOP II</t>
  </si>
  <si>
    <t>Número de procesos de contratación adjudicados en el SECOP II</t>
  </si>
  <si>
    <t>Sumatoria del número Procesos de contratación adjudicados en SECOP II</t>
  </si>
  <si>
    <t>Valor de procesos de contratación adjudicados en el SECOP II</t>
  </si>
  <si>
    <t>Sumatoria del valor de los Procesos de contratación adjudicados en SECOP II</t>
  </si>
  <si>
    <t>$ 6 billones</t>
  </si>
  <si>
    <t>Acompañamiento y capacitación a participes del sistema de compra pública en el uso del SECOP II y la TVEC</t>
  </si>
  <si>
    <t>260 Capacitaciones y/o acompañamientos para el uso del SECOP</t>
  </si>
  <si>
    <t>Número de capacitaciones/acompañamientos/eventos realizados en el uso del SECOP II para partícipes de la compra pública</t>
  </si>
  <si>
    <t>Sumatoria acumulada  de capacitaciones/acompañamientos/eventos realizados en el uso del SECOP II para partícipes de la compra pública</t>
  </si>
  <si>
    <t>ACTIVIDAD / INICIATIVA</t>
  </si>
  <si>
    <t>Desarrollar e implementar un programa de monitoreo de competencia en el Sistema de Compra Pública</t>
  </si>
  <si>
    <t>Reportes de competencia publicados en el portal web</t>
  </si>
  <si>
    <t>Informes de competencia publicados en la página Web de Colombia Compra Eficiente</t>
  </si>
  <si>
    <t>Número de informes de competencia publicados en la página Web de Colombia Compra Eficiente</t>
  </si>
  <si>
    <t>Socializar las herramientas de generación de competencia en el Sistema de Compra Pública</t>
  </si>
  <si>
    <t>Guía de competencia y herramientas de monitoreo socializadas</t>
  </si>
  <si>
    <t>Personas capacitadas en Generación de Competencia en las Compras Públicas</t>
  </si>
  <si>
    <t xml:space="preserve">Promover el incremento en la participación promedio en las compras públicas de las entidades del sector central de la rama ejecutiva </t>
  </si>
  <si>
    <t>Aumento en participación promedio de la entidades del sector central de la rama ejecutiva</t>
  </si>
  <si>
    <t>Cambio porcentual en el promedio de ofertas recibidas en SECOP II en las modalidades de licitación y subasta inversa por parte de las entidades integrantes del sector central de la rama ejecutiva.</t>
  </si>
  <si>
    <t>Incremento en el número promedio de ofertas recibidas en SECOP II en las modalidades de licitación y subasta inversa por parte de las entidades integrantes del sector central de la rama ejecutiva.</t>
  </si>
  <si>
    <t>NA</t>
  </si>
  <si>
    <t>Acompañar la implementación de las Guía de Compras Públicas Sostenibles</t>
  </si>
  <si>
    <t>Criterios de sostenibilidad incorporados en procesos de compra pública de las entidades priorizadas por CCE</t>
  </si>
  <si>
    <t xml:space="preserve">
31/12/2019</t>
  </si>
  <si>
    <t>Procesos de contratación con al menos un criterio de sostenibilidad incluido por parte de las entidades priorizadas por CCE</t>
  </si>
  <si>
    <t xml:space="preserve">Número de procesos de las entidades priorizadas con criterios incorporados </t>
  </si>
  <si>
    <t>Desarrollar herramientas para facilitar la implementación de las Guías de Compras Públicas Sostenibles por parte de las entidades estatales</t>
  </si>
  <si>
    <t>Herramientas desarrolladas y publicadas para la implementación de programas de Compras Públicas Sostenibles en las entidades estatales.</t>
  </si>
  <si>
    <t xml:space="preserve">Herramientas para la implementación de programas de Compras Públicas Sostenibles en las Entidades Estatales. </t>
  </si>
  <si>
    <t>Número de herramientas publicadas</t>
  </si>
  <si>
    <t>Diseñar, adjudicar y poner en operación instrumentos de agregación de demanda</t>
  </si>
  <si>
    <t>Instrumentos de agregación de demanda en ejecución</t>
  </si>
  <si>
    <t>Subdirector de Negocios</t>
  </si>
  <si>
    <t>N/A</t>
  </si>
  <si>
    <t>8 estudios de factibilidad para nuevos IAD potenciales.</t>
  </si>
  <si>
    <t>Número de estudios de factibilidad para nuevos IAD's potenciales (4 en el primer semestre y 4 en el segundo semestre para 8 en total).</t>
  </si>
  <si>
    <t>Adelantar mesas de trabajo e implementar canales de comunicación para mejorar la difusión de los IAD's disponibles en la Tienda Virtual.</t>
  </si>
  <si>
    <t xml:space="preserve">Informes del estado y evolución de los IAD's disponibles o planeados en la Tienda Virtual. </t>
  </si>
  <si>
    <t>8 informes publicados.</t>
  </si>
  <si>
    <t>Plan de renovación de la infraestructura tecnológica interna de la agencia</t>
  </si>
  <si>
    <t>Matriz de Excel con el Plan de renovación infraestructura tecnológica interna</t>
  </si>
  <si>
    <t>Disponibilidad de la infraestructura tecnológica (SECOP I)</t>
  </si>
  <si>
    <t>Tiempo de indisponibilidad/ Tiempo del periodo</t>
  </si>
  <si>
    <t>Migración del SECOP II a la nube publica</t>
  </si>
  <si>
    <t>Implementar mecanismo de monitoreo y control de consumos del SECOP II en la nube publica</t>
  </si>
  <si>
    <t>Plan de trabajo implementación política de gobierno digital</t>
  </si>
  <si>
    <t>Plan de trabajo implementado</t>
  </si>
  <si>
    <t xml:space="preserve">31/12/2019
</t>
  </si>
  <si>
    <t>Defectos bloqueantes críticos pendientes por solucionar / Total de defectos bloqueantes y críticos reportados</t>
  </si>
  <si>
    <t>Reestructuración del portal web de Colombia Compra Eficiente</t>
  </si>
  <si>
    <t>Portal web actualizado</t>
  </si>
  <si>
    <t>Certificación de la migración del SECOP II al nuevo operador de infraestructura.</t>
  </si>
  <si>
    <t>Cumplimiento del los criterios de aceptación de las pruebas de certificación del SECOP II en la Nube Publica</t>
  </si>
  <si>
    <t>Control de defectos Bloqueantes y Críticos (Aplicaciones)</t>
  </si>
  <si>
    <t>Mapa de interoperabilidad, inventario mecanismos de interoperabilidad SECOP</t>
  </si>
  <si>
    <t>Assesment realizado</t>
  </si>
  <si>
    <t>Documentación de: i.) flujos de trabajo para la atención de cada canal de contacto ii.) Mejoramiento operativo de las tareas de soporte del grupo de gestión interna y el proceso de certificación de falla particular , registro y seguimiento a kpi's operativos y unificación de tareas de control y seguimiento para el proceso gestión de solicitudes, iii)Revisión de las cargas de trabajo y reorganización de las campañas de la Mesa de Servicio.</t>
  </si>
  <si>
    <t>Nuevo operador de mesa de servicio en operación</t>
  </si>
  <si>
    <t xml:space="preserve">Estabilizar y madurar la gestión de problemas de la Subdirección de IDT;  </t>
  </si>
  <si>
    <t>Identificar situaciones que generen demanda en el canal de PQRSD e implementar estrategias con el apoyo de las áreas de a trabajo involucradas para disminuir la demanda.</t>
  </si>
  <si>
    <t>Estrategias implementadas</t>
  </si>
  <si>
    <t>Implementación del plan de mejoramiento de seguridad de la información</t>
  </si>
  <si>
    <t>Plan de mejoramiento implementado</t>
  </si>
  <si>
    <t>Número de incidentes de seguridad</t>
  </si>
  <si>
    <t>Plan de continuidad de las plataformas de e-procurement</t>
  </si>
  <si>
    <t>Matriz de riesgos</t>
  </si>
  <si>
    <t>Implementar un sistema unificado de monitoreo y correlación de eventos de red y seguridad con el CSIRT</t>
  </si>
  <si>
    <t>Sistema de monitoreo  y correlación implementado</t>
  </si>
  <si>
    <t>Diagnostico arquitectura empresarial</t>
  </si>
  <si>
    <t>Documento con el diagnostico marco de arquitectura TI</t>
  </si>
  <si>
    <t>Diagnóstico, Análisis y definición de la estrategia de implementación de IPv6 en las plataformas de e-procurement. Implementación y aseguramiento del protocolo IPV6 en las plataformas de e-procurement
Diagnóstico, Análisis y definición de la estrategia de implementación de IPv6 en las plataformas de e-procurement. Implementación y aseguramiento del protocolo IPV6 en las plataformas de e-procurement</t>
  </si>
  <si>
    <t>ID</t>
  </si>
  <si>
    <t xml:space="preserve">Diseñar y ejecutar el Plan Anual de Vacantes de Colombia Compra Eficiente
</t>
  </si>
  <si>
    <t>Plan 2019 aprobado y publicado</t>
  </si>
  <si>
    <t>Días promedio de cobertura de vacantes</t>
  </si>
  <si>
    <t>(Sumatoria de los días que se demora cada proceso de selección desde la autorización de la vacante por la Secretaria General hasta el momento que el candidato acepta el ofrecimiento al cargo / Número de procesos de selección realizados)</t>
  </si>
  <si>
    <t>26 Días</t>
  </si>
  <si>
    <t xml:space="preserve">Diseñar y ejecutar el Plan de Previsión de Recursos Humanos de Colombia Compra Eficiente
</t>
  </si>
  <si>
    <t xml:space="preserve">Diseñar y ejecutar el Plan Estratégico de Talento Humano de Colombia Compra Eficiente
</t>
  </si>
  <si>
    <t>Plan 2019 aprobado, publicado y socializado</t>
  </si>
  <si>
    <t>N.A</t>
  </si>
  <si>
    <t>Diseñar y ejecutar el Plan Institucional de Capacitación.</t>
  </si>
  <si>
    <t>PIC 2019 aprobado y socializado</t>
  </si>
  <si>
    <t>Porcentaje de cumplimiento del Plan Institucional de Capacitación.</t>
  </si>
  <si>
    <t>Número de capacitaciones ejecutadas)/(Número de capacitaciones programadas) / (*100</t>
  </si>
  <si>
    <t>Realizar mediciones de desempeño de los funcionarios del nivel directivo de Colombia Compra Eficiente.</t>
  </si>
  <si>
    <t>Acuerdos de Gestión para cargos directivos aprobado y socializados con sus mediciones semestrales</t>
  </si>
  <si>
    <t>Porcentaje de colaboradores en los que el nivel de cumplimiento de compromisos laborales es bueno o sobresaliente.</t>
  </si>
  <si>
    <t>(Número de colaboradores con calificación mayor o igual a 80% en el cumplimiento de compromisos laborales al final del año) / (Número de colaboradores evaluados en el nivel de desarrollo de competencias comportamentales)</t>
  </si>
  <si>
    <t>Realizar mediciones de desempeño de los funcionarios  de Colombia Compra Eficiente.</t>
  </si>
  <si>
    <t>Evaluación de desempeño laboral para funcionarios  aprobado y socializados con sus mediciones semestrales</t>
  </si>
  <si>
    <t>Realizar la medición del clima organizacional a todos los colaboradores de Colombia Compra Eficiente y elaborar los planes de mejoramiento asociados.</t>
  </si>
  <si>
    <t>Análisis de clima organizacional elaborado y planes de mejoramiento aprobados y socializados</t>
  </si>
  <si>
    <t>Porcentaje de favorabilidad de la encuesta de clima organizacional</t>
  </si>
  <si>
    <t>(Sumatoria del número de respuestas favorables en la encuesta de clima organizacional) / (Número total de respuestas a la encuesta de clima organizacional)</t>
  </si>
  <si>
    <t>Diseñar el Programa de Bienestar Social e Incentivos de Colombia Compra Eficiente</t>
  </si>
  <si>
    <t>Ejecución del Programa de Bienestar Social e Incentivos de Colombia Compra Eficiente</t>
  </si>
  <si>
    <t>Cumplimiento del Programa de Bienestar Social e Incentivos de Colombia Compra Eficiente</t>
  </si>
  <si>
    <t>(Actividades realizadas / Número de actividades programadas) * 100</t>
  </si>
  <si>
    <t>Diseñar y ejecutar el Programa de SST para el 2019</t>
  </si>
  <si>
    <t>Ejecución del Programa de SST de Colombia Compra Eficiente</t>
  </si>
  <si>
    <t>Cumplimiento del Programa de SST</t>
  </si>
  <si>
    <t>SG1</t>
  </si>
  <si>
    <t>SG2</t>
  </si>
  <si>
    <t>SG3</t>
  </si>
  <si>
    <t>SG4</t>
  </si>
  <si>
    <t>SG5</t>
  </si>
  <si>
    <t>SG6</t>
  </si>
  <si>
    <t>SG7</t>
  </si>
  <si>
    <t>SG8</t>
  </si>
  <si>
    <t>SG9</t>
  </si>
  <si>
    <t>IDT1</t>
  </si>
  <si>
    <t>IDT2</t>
  </si>
  <si>
    <t>IDT3</t>
  </si>
  <si>
    <t>IDT4</t>
  </si>
  <si>
    <t>IDT6</t>
  </si>
  <si>
    <t>IDT7</t>
  </si>
  <si>
    <t>IDT8</t>
  </si>
  <si>
    <t>IDT10</t>
  </si>
  <si>
    <t>IDT13</t>
  </si>
  <si>
    <t>IDT16</t>
  </si>
  <si>
    <t>IDT19</t>
  </si>
  <si>
    <t>IDT27</t>
  </si>
  <si>
    <t>IDT28</t>
  </si>
  <si>
    <t>IDT29</t>
  </si>
  <si>
    <t>IDT32</t>
  </si>
  <si>
    <t>IDT33</t>
  </si>
  <si>
    <t>IDT35</t>
  </si>
  <si>
    <t>IDT37</t>
  </si>
  <si>
    <t>IDT38</t>
  </si>
  <si>
    <t>IDT39</t>
  </si>
  <si>
    <t>IDT41</t>
  </si>
  <si>
    <t>IDT43</t>
  </si>
  <si>
    <t>IDT45</t>
  </si>
  <si>
    <t>IDT46</t>
  </si>
  <si>
    <t>IDT47</t>
  </si>
  <si>
    <t>SN5</t>
  </si>
  <si>
    <t>SN1</t>
  </si>
  <si>
    <t>SN2</t>
  </si>
  <si>
    <t>SN3</t>
  </si>
  <si>
    <t>SN4</t>
  </si>
  <si>
    <t>GC3</t>
  </si>
  <si>
    <t>GC10</t>
  </si>
  <si>
    <t>GC11</t>
  </si>
  <si>
    <t>GC12</t>
  </si>
  <si>
    <t>GC4</t>
  </si>
  <si>
    <t>GC1</t>
  </si>
  <si>
    <t>GC2</t>
  </si>
  <si>
    <t>DG4</t>
  </si>
  <si>
    <t>DG5</t>
  </si>
  <si>
    <t>DG6</t>
  </si>
  <si>
    <t>DG7</t>
  </si>
  <si>
    <t>DG8</t>
  </si>
  <si>
    <t xml:space="preserve">Promoción y fomento de la Compra Pública para la Innovación en el país </t>
  </si>
  <si>
    <t>60 personas capacitadas en Compra Pública para la Innovación</t>
  </si>
  <si>
    <t>Personas capacitadas en Compra Pública para la Innovación</t>
  </si>
  <si>
    <t>Número de socializaciones técnicas realizadas durante un trimestre</t>
  </si>
  <si>
    <t>Seguimiento a los procesos de Compra Pública para la Innovación adelantados en el país</t>
  </si>
  <si>
    <t>Dos (2) informes semestrales sobre el estado de la contratación de actividades de C&amp;T en el país con recomendaciones de focalización para la política de CPI</t>
  </si>
  <si>
    <t>Acompañamiento técnico sobre Compra Pública para la Innovación</t>
  </si>
  <si>
    <t>Cuatro (4) Acompañamientos técnicos a Entidades Estatales sobre CPI con al menos uno de los siguientes documentos de producto: (i) identificación de necesidades insatisfechas; (ii) factibilidad de inicio de un proceso de Compra Pública para la Innovación; (iii) Estudio de Mercado; (iii) Convocatoria de Ideas; o (vi) Reporte de proveedores Seleccionados.</t>
  </si>
  <si>
    <t>DG1</t>
  </si>
  <si>
    <t>DG2</t>
  </si>
  <si>
    <t>DG3</t>
  </si>
  <si>
    <t>Someter a aprobación del comité directivo el cronograma anual de planeación</t>
  </si>
  <si>
    <t>Acta de aprobación al cronograma anual de planeación 2019</t>
  </si>
  <si>
    <t>Cumplimiento del cronograma de planeación</t>
  </si>
  <si>
    <t>(Numero de actividades ejecutadas en el trimestre / Total de actividades programadas para el mismo trimestre) *100</t>
  </si>
  <si>
    <t>Cumplir en tiempos y entregas el cronograma anual de planeación 2019</t>
  </si>
  <si>
    <t>Seguimientos puntuales de los entregables</t>
  </si>
  <si>
    <t>DG9</t>
  </si>
  <si>
    <t>DG10</t>
  </si>
  <si>
    <t>ID Actividad</t>
  </si>
  <si>
    <t>IN1</t>
  </si>
  <si>
    <t>IN2</t>
  </si>
  <si>
    <t>IN3</t>
  </si>
  <si>
    <t>IN5</t>
  </si>
  <si>
    <t>IN6</t>
  </si>
  <si>
    <t>IN7</t>
  </si>
  <si>
    <t>IN9</t>
  </si>
  <si>
    <t>IN10</t>
  </si>
  <si>
    <t>IN11</t>
  </si>
  <si>
    <t>IN12</t>
  </si>
  <si>
    <t>IN13</t>
  </si>
  <si>
    <t>IN14</t>
  </si>
  <si>
    <t>IN16</t>
  </si>
  <si>
    <t>IN17</t>
  </si>
  <si>
    <t>IN18</t>
  </si>
  <si>
    <t>IN19</t>
  </si>
  <si>
    <t>IN20</t>
  </si>
  <si>
    <t>IN21</t>
  </si>
  <si>
    <t>IN24</t>
  </si>
  <si>
    <t>IN25</t>
  </si>
  <si>
    <t>IN26</t>
  </si>
  <si>
    <t>IN27</t>
  </si>
  <si>
    <t>IN28</t>
  </si>
  <si>
    <t>IN29</t>
  </si>
  <si>
    <t>IN30</t>
  </si>
  <si>
    <t>IN31</t>
  </si>
  <si>
    <t>IN32</t>
  </si>
  <si>
    <t>IN33</t>
  </si>
  <si>
    <t>IN34</t>
  </si>
  <si>
    <t>IN35</t>
  </si>
  <si>
    <t>IN36</t>
  </si>
  <si>
    <t>IN37</t>
  </si>
  <si>
    <t>IN38</t>
  </si>
  <si>
    <t>IN39</t>
  </si>
  <si>
    <t>IN40</t>
  </si>
  <si>
    <t>IN41</t>
  </si>
  <si>
    <t>IN42</t>
  </si>
  <si>
    <t>IN43</t>
  </si>
  <si>
    <t>IN44</t>
  </si>
  <si>
    <t>IN45</t>
  </si>
  <si>
    <t>IN47</t>
  </si>
  <si>
    <t>IN48</t>
  </si>
  <si>
    <t>IN49</t>
  </si>
  <si>
    <t>IN50</t>
  </si>
  <si>
    <t>IN51</t>
  </si>
  <si>
    <t>IN53</t>
  </si>
  <si>
    <t>IN54</t>
  </si>
  <si>
    <t>Producir documentos tipo (Actividad GC3)</t>
  </si>
  <si>
    <t>NIVEL OPERATIVO</t>
  </si>
  <si>
    <t>Acompañar la implementación de las Guía de Compras Públicas Sostenibles - Actividad DG4</t>
  </si>
  <si>
    <t>IN55 - DG4</t>
  </si>
  <si>
    <t>IN4 - DG3</t>
  </si>
  <si>
    <t>IN52 - DG1</t>
  </si>
  <si>
    <t>IN8 - SN8</t>
  </si>
  <si>
    <t>Iniciativa IN8 - Actividad SN8</t>
  </si>
  <si>
    <t>Misión</t>
  </si>
  <si>
    <t>Visión</t>
  </si>
  <si>
    <t>Menú</t>
  </si>
  <si>
    <t>Objetivos Estratégicos</t>
  </si>
  <si>
    <t>Mapa Estratégico</t>
  </si>
  <si>
    <t>Cuadro de Mando Estratégico</t>
  </si>
  <si>
    <t>Mega Meta 2022</t>
  </si>
  <si>
    <t>DOFA Institucional</t>
  </si>
  <si>
    <t>IN22 - IDT5 - IDT41</t>
  </si>
  <si>
    <t>IN23 -IDT46</t>
  </si>
  <si>
    <t>IN46 - IN19</t>
  </si>
  <si>
    <t>IN15 - GC2</t>
  </si>
  <si>
    <t>Proyecto Arquitectura Empresarial</t>
  </si>
  <si>
    <t>Cumplimiento proyecto estratégico Arquitectura Empresarial</t>
  </si>
  <si>
    <t>130.000 nuevos procesos adjudicados en el SECOP II</t>
  </si>
  <si>
    <t xml:space="preserve">
2/01/2019</t>
  </si>
  <si>
    <r>
      <t xml:space="preserve">
</t>
    </r>
    <r>
      <rPr>
        <sz val="9"/>
        <color rgb="FFFF0000"/>
        <rFont val="Calibri"/>
        <family val="2"/>
        <scheme val="minor"/>
      </rPr>
      <t>120.000</t>
    </r>
  </si>
  <si>
    <t>Subdirector IDT
Líder despliegue</t>
  </si>
  <si>
    <t>$ 19 billones de pesos en procesos adjudicados en el SECOP II</t>
  </si>
  <si>
    <t>$ 9 billones</t>
  </si>
  <si>
    <t>$12 billones</t>
  </si>
  <si>
    <t>$19 billones</t>
  </si>
  <si>
    <t>Subdirector IDT
Líder infraestructura interna</t>
  </si>
  <si>
    <t>Mejorar las condiciones de la infraestructura tecnológica interna de Colombia Compra Eficiente</t>
  </si>
  <si>
    <t>Reemplazo de las UPS de los cuartos técnicos (Piso 8 y 10)
Renovación de los biométricos y CCTV
Mantenimiento aires acondicionados cuartos técnicos</t>
  </si>
  <si>
    <t xml:space="preserve">Actualización plan de capacidad para la SECOP I, PAGINA WEB, GLPI, OCDS, SINTESIS y SECOP II </t>
  </si>
  <si>
    <t>Plan de Capacidad Actualizado</t>
  </si>
  <si>
    <t>Subdirector IDT
Líder Infraestructura</t>
  </si>
  <si>
    <t>Migración del SECOP I a la nueva nube publica de Oracle</t>
  </si>
  <si>
    <t xml:space="preserve">SECOP I migrado a la nueva nube pública de Oracle
</t>
  </si>
  <si>
    <t>Mejorar el rendimiento de la Base de datos del SECOP II</t>
  </si>
  <si>
    <t>Mejoras en la base de datos de SECOP II</t>
  </si>
  <si>
    <t>Subdirector IDT
Líder Bases de Datos</t>
  </si>
  <si>
    <t>SECOP II en la nube pública</t>
  </si>
  <si>
    <t>Mecanismo de monitoreo y control de la nube pública SECOP II implementado</t>
  </si>
  <si>
    <t xml:space="preserve">Subdirector de IDT </t>
  </si>
  <si>
    <t>Subdirector IDT
Líder de Desarrollo</t>
  </si>
  <si>
    <t>Realizar mejoras al proceso de modificación de Órdenes de Compra en la TVEC</t>
  </si>
  <si>
    <t>Modificación de órdenes de compra automatizada</t>
  </si>
  <si>
    <t>Subdirector IDT
Lider de Aplicaciones</t>
  </si>
  <si>
    <t>Subdirector IDT
Líder PMO</t>
  </si>
  <si>
    <t xml:space="preserve">Adopción de marco de interoperabilidad de MINTIC
</t>
  </si>
  <si>
    <t>Guía de interoperabilidad actualizada</t>
  </si>
  <si>
    <t xml:space="preserve">Assesment PMO Nivel 3
</t>
  </si>
  <si>
    <t>Plan de  supervisión operativa de la mesa de servicio.</t>
  </si>
  <si>
    <t>Diocumentos finalizados</t>
  </si>
  <si>
    <t>Subdirector IDT
Líder de Operaciones</t>
  </si>
  <si>
    <t>Dimensionar el servicio para contratación, transición y operación del nuevo operador Mesa de servicio.</t>
  </si>
  <si>
    <t>Automatizar los reportes para la gestiónde la mesa de servicio (N1 y N2)</t>
  </si>
  <si>
    <t>Subdirector IDT
Líder de Aplicaciones / Líder de Operaciones</t>
  </si>
  <si>
    <t>Subdirector IDT
Líder de Seguridad</t>
  </si>
  <si>
    <t>Subdirector IDT
Todos los Líderes / Subdirector IDT</t>
  </si>
  <si>
    <t xml:space="preserve">Estrategia de implementación protocolo IPV6
Implementación del protocolo IPV6
Manual de aseguramiento de equipos con protocolo IPV6
Inventario de equipos protocolo IPV6/IPV4
Estrategia de implementación protocolo IPV6 (Plan de implementación protocolo IPV6 y Diagnóstico),Inventario de equipos protocolo IPV6/IPV4Implementación del protocolo IPV6 y pruebas </t>
  </si>
  <si>
    <t>Implementar el modelo de gestión de riesgos de seguridad de la información sobre la gestión de proyectos y procesos de la subdirección.</t>
  </si>
  <si>
    <t>10 AD's correspondiente a renovaciones, diseñados, adjudicados y puestos en operación en la Tienda Virtual. Meta anual de diez (10).</t>
  </si>
  <si>
    <t>Número de IAD renovados puestos en operación en la Tienda Virtual (1 en el primer  trimestre,1 en el tercer trimestre, y 8 en el cuarto trimestre para 10 en total)</t>
  </si>
  <si>
    <t xml:space="preserve">7 IAD estructurados, publicados y puestos en operación en la Tienda Virtual en 2019, con al menos un criterio de sostenibilidad.
</t>
  </si>
  <si>
    <t>No. de IAD puestos en operación durante 2019 en la TVEC con al menos un criterio de sostenibilidad (1 en primer semestre y 6 en segundo semestre para 7 en total)</t>
  </si>
  <si>
    <t xml:space="preserve">6
</t>
  </si>
  <si>
    <r>
      <t xml:space="preserve">1 nuevos IAD's puestos en operación en la Tienda Virtual.
</t>
    </r>
    <r>
      <rPr>
        <sz val="9"/>
        <color rgb="FFFF0000"/>
        <rFont val="Calibri"/>
        <family val="2"/>
        <scheme val="minor"/>
      </rPr>
      <t>.</t>
    </r>
  </si>
  <si>
    <t xml:space="preserve">
'Número de IAD's nuevos puestos en operación en la Tienda Virtual (1 en el primer semestre </t>
  </si>
  <si>
    <t>Número de informes publicados (1 en el primer trimestre, 3 el segundo trimestre, 2 en el tercer trimestres, y 2 en el cuarto trimestre para 8 en total).</t>
  </si>
  <si>
    <t>Módulo para la modificación de órdenes de compra</t>
  </si>
  <si>
    <t xml:space="preserve">1 capacitación del modulo de autogestión durante el último trimestre </t>
  </si>
  <si>
    <t xml:space="preserve">1 capacitación del modulo de autogestión </t>
  </si>
  <si>
    <t xml:space="preserve">Socialización del modulo de autogestión </t>
  </si>
  <si>
    <t>Borrador del proyecto del Decreto reglamentario  artículos 41 y 42 de la Ley 1955 de 2019. El cual se encuentra en revisión del DNP</t>
  </si>
  <si>
    <t>Proyecto del Decreto reglamentario  artículos 41 y 42 de la Ley 1955 de 2019. El cual se encuentra en revisión del DNP</t>
  </si>
  <si>
    <t>1 Proyecto del Decreto reglamentario  artículos 41 y 42 de la Ley 1955 de 2019. El cual se encuentra en revisión del DNP</t>
  </si>
  <si>
    <t>Plan de despliegue de la TVEC</t>
  </si>
  <si>
    <t>Plan de acción</t>
  </si>
  <si>
    <t>1 Plan de acción que contiene el despliegue de la TVEC</t>
  </si>
  <si>
    <t xml:space="preserve">Matriz que evidencia la contribución de CCE con el PAE </t>
  </si>
  <si>
    <t xml:space="preserve">Matriz </t>
  </si>
  <si>
    <t xml:space="preserve">1 Matriz de estructuración de </t>
  </si>
  <si>
    <t>Resolución y proyecto</t>
  </si>
  <si>
    <t>23/072019</t>
  </si>
  <si>
    <r>
      <rPr>
        <strike/>
        <sz val="9"/>
        <color theme="1"/>
        <rFont val="Calibri"/>
        <family val="2"/>
        <scheme val="minor"/>
      </rPr>
      <t xml:space="preserve">
</t>
    </r>
    <r>
      <rPr>
        <sz val="9"/>
        <color theme="1"/>
        <rFont val="Calibri"/>
        <family val="2"/>
        <scheme val="minor"/>
      </rPr>
      <t xml:space="preserve">Subdirector de Gestión Contractual </t>
    </r>
  </si>
  <si>
    <t>Evaluar, actualizar y/o expedir guías, manuales y circulares para el Sistema de Compra Pública.</t>
  </si>
  <si>
    <t>Evaluación, actualización  y/o expedición de guías, manuales y circulares para el Sistema de Compra Pública.</t>
  </si>
  <si>
    <t>Evaluación, actualización  y/o expedición guías, circulares, normativas del sistema de compra pública</t>
  </si>
  <si>
    <t>Sumatoria de las guías, o circulares, o normativa  del sistema de compra pública</t>
  </si>
  <si>
    <t xml:space="preserve">  Indizar sentencias </t>
  </si>
  <si>
    <t>Sentencias indizadas 2018 y 2019</t>
  </si>
  <si>
    <t>Actas de mesas de trabajo</t>
  </si>
  <si>
    <t xml:space="preserve">
Subdirector de Gestión Contractual </t>
  </si>
  <si>
    <t>Secretaria General</t>
  </si>
  <si>
    <t>Rediseño institucional – Creación Subdirección de Abastecimiento Estratégico</t>
  </si>
  <si>
    <t>Evaluar estructura actual de laANCP-CCE</t>
  </si>
  <si>
    <t>Decreto Firmado por Presidencia de la República, Ministerio de Hacienda y Crédito Público Departamento Nacional de Planeación</t>
  </si>
  <si>
    <t>Estudio de cargas laborales de la ANCP-CCE</t>
  </si>
  <si>
    <t>Herramienta o Instrumento que automatice la nomina implementado o listo para operación</t>
  </si>
  <si>
    <t>Efectuar análisis de la mejor opción para sistematizar el proceso de liquidación de nómina</t>
  </si>
  <si>
    <t xml:space="preserve">Estandarización bienes de la ANCP-CCE normalización financiera y administrativa propiedad planta y equipo </t>
  </si>
  <si>
    <t>Metodología e Inventario de administración de bienes de la ANCP-CCE</t>
  </si>
  <si>
    <t>Formalización de Gestión de Archivo</t>
  </si>
  <si>
    <t xml:space="preserve">Expedientes contractuales de la ANCP-CCE organizados y controlados </t>
  </si>
  <si>
    <t>Manual de Contratación</t>
  </si>
  <si>
    <t xml:space="preserve">Documento Manual Actualizado de Contratación </t>
  </si>
  <si>
    <t>NV 1</t>
  </si>
  <si>
    <t>NV 4</t>
  </si>
  <si>
    <t>NV 5</t>
  </si>
  <si>
    <t>NV2</t>
  </si>
  <si>
    <t>NV3</t>
  </si>
  <si>
    <t>NV 6</t>
  </si>
  <si>
    <t>NV 7</t>
  </si>
  <si>
    <t>Asesor Económico 
Dirección General</t>
  </si>
  <si>
    <t>Asesor Experto con Funciones de Planeación</t>
  </si>
  <si>
    <t>Plan de Seguridad y Privacidad de la Información</t>
  </si>
  <si>
    <t>Plan de tratamiento de Riesgos de Seguridad y Privacidad de la Información</t>
  </si>
  <si>
    <t>Plan Estratégico de Tecnologias de Información y las Comunicaciones- PETI</t>
  </si>
  <si>
    <t>Plan Anticorrupcion y Atencion al Ciudadano</t>
  </si>
  <si>
    <t>Plan de Trabajo Anual en SST</t>
  </si>
  <si>
    <t>Plan de Incentivos Institucionales</t>
  </si>
  <si>
    <t>Plan Institucional de Capacitación</t>
  </si>
  <si>
    <t>Plan Estrategico de Talento Humano</t>
  </si>
  <si>
    <t>Plan de Previsión de Talento Humano</t>
  </si>
  <si>
    <t>Plan Anual de Vacantes</t>
  </si>
  <si>
    <t>Comunicación Trimestral</t>
  </si>
  <si>
    <t>Plan Anual de Adquisiciones</t>
  </si>
  <si>
    <t>Plan Institucional de Archivos PINAR</t>
  </si>
  <si>
    <t>4Q</t>
  </si>
  <si>
    <t>3Q</t>
  </si>
  <si>
    <t>2Q</t>
  </si>
  <si>
    <t>1Q</t>
  </si>
  <si>
    <t>Evidencia</t>
  </si>
  <si>
    <t>Fecha</t>
  </si>
  <si>
    <t>Link</t>
  </si>
  <si>
    <t>Fin</t>
  </si>
  <si>
    <t>Inicio</t>
  </si>
  <si>
    <t>Observaciones de Seguimiento</t>
  </si>
  <si>
    <t>Seguimiento de Ejecución</t>
  </si>
  <si>
    <t>¿Fue Divulgado?</t>
  </si>
  <si>
    <t>¿Fue publicado?</t>
  </si>
  <si>
    <t>RESPONSABLE</t>
  </si>
  <si>
    <t>EJECUTAR</t>
  </si>
  <si>
    <t>DIVULGAR</t>
  </si>
  <si>
    <t>DISEÑAR - PÚBLICAR</t>
  </si>
  <si>
    <t>Líder Responsable:</t>
  </si>
  <si>
    <t>Plan estratégico institucional CCE 2019 - 2022 - PND Pacto por Colombia - Pacto por la Equidad
Cumplimiento decreto 612 de 2018</t>
  </si>
  <si>
    <t>Plan Estratégico Institucional:</t>
  </si>
  <si>
    <t>PLAN DE ACCIÓN 2019</t>
  </si>
  <si>
    <t>Secretaría General</t>
  </si>
  <si>
    <t>Subdirección de IDT</t>
  </si>
  <si>
    <t>Dirección General
Asesor Experto con Funciones de Planeación</t>
  </si>
  <si>
    <t>CI1</t>
  </si>
  <si>
    <t>Ejecutar el Plan Anual de Auditoría 2019 aprobado por Comité Institucional de Coordinación de Control Interno”</t>
  </si>
  <si>
    <t>Plan de auditoría 100% ejecutado</t>
  </si>
  <si>
    <t>Asesor Experto con Funciones de Control Interno</t>
  </si>
  <si>
    <t>10/102019</t>
  </si>
  <si>
    <t>Objetivo para ejecución en el año 2020</t>
  </si>
  <si>
    <t>Ajuste de objetivos y actividades para las Subdirecciones de IDT y Negocios./ Estandarización de formato Plan de Acción.</t>
  </si>
  <si>
    <t>Karina Blanco Marín Asesor Experto con Funciones de Planeación</t>
  </si>
  <si>
    <t>Dana Pineda - Subdirectora de IDT
Steven Orozco- Subdirector de Negocios</t>
  </si>
  <si>
    <t>Inclusión responsables para ejecutar los planes institucionales.</t>
  </si>
  <si>
    <t>Karina Blanco Marín
Asesor Experto con Funciones de Planeación</t>
  </si>
  <si>
    <t>No se gestiona aprobación porque en mesas de trabajo con participación de los líderes responsables se elabora este documento. El cual esta sujeto a modificación hasta tanto no sea publicado el plan estratégico institucional basado en el Plan Nacional de Desarrollo próximo a aprobar y publicar por el Consejo Nacional de Planeación del Departamento Nacional de Planeación</t>
  </si>
  <si>
    <t>Se crea el documento con los líderes de área para publicación del 31 de enero de 2019</t>
  </si>
  <si>
    <t>N.D.</t>
  </si>
  <si>
    <t>Comité Directivo</t>
  </si>
  <si>
    <t>OBSERVACIÓN</t>
  </si>
  <si>
    <t>GESTIÓN DE CAMBIOS</t>
  </si>
  <si>
    <t>APROBÓ</t>
  </si>
  <si>
    <t>REVISÓ</t>
  </si>
  <si>
    <t>ELABORÓ</t>
  </si>
  <si>
    <t>FECHA</t>
  </si>
  <si>
    <t>VERSIÓN</t>
  </si>
  <si>
    <t>N</t>
  </si>
  <si>
    <t>CODIGO</t>
  </si>
  <si>
    <t>CCE-DES-FM-15</t>
  </si>
  <si>
    <t>Comité Institucional de Gestión y Desempeño</t>
  </si>
  <si>
    <t>Subdirecciones - Dirección General- Secretaría General- Asesores Dirección General de la ANCP-CCE</t>
  </si>
  <si>
    <t>Articulación del Plan de acción 2019 con los lineamientos del PND- Plan Estratégico Institucional PEI</t>
  </si>
  <si>
    <t>CUMPLIMIENTO INDICADOR</t>
  </si>
  <si>
    <t>CUMPLIMIENTO DE PRODUCTO</t>
  </si>
  <si>
    <t>OBSERVACIONES</t>
  </si>
  <si>
    <t>Producto</t>
  </si>
  <si>
    <t>17/23</t>
  </si>
  <si>
    <t>14/20</t>
  </si>
  <si>
    <t>Acta de Aprobación</t>
  </si>
  <si>
    <t>Informes de Competencia publicados en la página Web de Colombia Compra Eficiente</t>
  </si>
  <si>
    <t>Los Informes se encuentra publicados en el siguiente link:
https://www.colombiacompra.gov.co/sites/cce_public/files/cce_documentos/cti_contratacion_2017-2018_0.pdf
https://www.colombiacompra.gov.co/sites/cce_public/files/cce_documentos/cti_contratacion_2011-2019_0.pdf</t>
  </si>
  <si>
    <t>https://www.colombiacompra.gov.co/colombia-compra/gestion-institucional/plan-anticorrupcion-y-de-atencion-al-ciudadano</t>
  </si>
  <si>
    <t>Correo electrónico</t>
  </si>
  <si>
    <t>https://www.colombiacompra.gov.co/colombia-compra/gestion-institucional/seguimiento-estrategias-anticorrupcion</t>
  </si>
  <si>
    <t>Se elaboró plan de mejoramiento al PAAC para hacer seguimiento a las observaciones recibidas en el primer segumiento del PAAC.</t>
  </si>
  <si>
    <t>Se realizaron mesas de trabajo con los líderes de proceso y gerentes públicos para la reformulación de actividades y ajustes en las fechas de los compromisos del PAAC y se incluyó el componente de Inciativas Adicionales. La aprobación de la nueva versión del Plan Anticorrupción y Atención del Ciudadano fue aprobada por el CIGD el 01 de octubre de 2019. La versión 3 del PAAC 2019 se encuentra publicado en la página web de la entidad.</t>
  </si>
  <si>
    <t>10/10</t>
  </si>
  <si>
    <t>$7,3 billones</t>
  </si>
  <si>
    <t>$ 10,6 billones</t>
  </si>
  <si>
    <t xml:space="preserve">https://app.powerbi.com/groups/0910e534-eb60-4277-992b-e577632e4cfc/reports/fc9c6bff-bcf9-4030-b40f-3f18159cd27b/ReportSection5108d4f46dc6a73b7ae4  
https://www.datos.gov.co/Gastos-Gubernamentales/SECOP-II-Contratos/gnxj-bape/data </t>
  </si>
  <si>
    <t xml:space="preserve">https://teams.microsoft.com/_#/files/General?threadId=19%3A548d9c98f3b64b8fb737ba6254fe68ea%40thread.skype&amp;ctx=channel&amp;context=RAE%2520Abril%252FPlan%2520de%2520Acci%25C3%25B3n%25201Q%252FSoporte%2520plan%2520de%2520acci%25C3%25B3n%2520-%25201Q%2520SECOP%2520II </t>
  </si>
  <si>
    <t xml:space="preserve">https://teams.microsoft.com/_#/files/General?threadId=19%3A548d9c98f3b64b8fb737ba6254fe68ea%40thread.skype&amp;ctx=channel&amp;context=RAE%2520Junio%252FPlan%2520de%2520Acci%25C3%25B3n%25202Q%252FSoporte%2520plan%2520de%2520acci%25C3%25B3n%2520-%25202Q%2520SECOP%2520II </t>
  </si>
  <si>
    <t>$15,4 billones</t>
  </si>
  <si>
    <t>Cumplido y cerrado en el 1Q</t>
  </si>
  <si>
    <t>Finalizado</t>
  </si>
  <si>
    <t>nuevo operador de mesa de servicio en operación</t>
  </si>
  <si>
    <t>Reportes automatizados</t>
  </si>
  <si>
    <t>Metodología Gestión de Problemas de la Subdirección de IDT</t>
  </si>
  <si>
    <t>Actividad culminada en el segundo Q al 100%; sin embargo se omitió el reporte en el Q2 por lo cual en el reporte del Q3 se da alcance al mismo.</t>
  </si>
  <si>
    <t>Los documentos tipo para licitación de obra pública, infraestructura de transporte fueron implementados a través de la resolución 1798 de 1 de abril de 2019.</t>
  </si>
  <si>
    <t xml:space="preserve">El día 18 de junio de 2019 se envió al DNP para revisión el proyecto de Decreto de la memoria justificativa para la adopción por parte del Gobierno Nacional de los Documentos Tipo de Selección Abreviada de obra pública de infraestructura de transporte
</t>
  </si>
  <si>
    <t>13 Informes</t>
  </si>
  <si>
    <r>
      <t xml:space="preserve">Seguimiento de CCE sobre los proyectos de ley del sistema de compra pública
Se realiza semanalmente el seguimiento legislativo de los proyectos de ley y actos legislativos relacionados con el Sistema de Compra Pública. Se diligencia la matriz  y se reporta las actuaciones relevantes.
Pronunciamiento:
• Enviamos observaciones al Proyecto de Ley 139 de 2018.
• Se presentaron Observaciones al Proyecto de Ley 113 de 2017.
• Se están preparando los comentarios al Proyecto de Ley 321 de 2019.
• Se están preparando los comentarios al Proyecto de Ley 368 de 2019, con base en las observaciones enviadas previa presentación del Proyecto de Ley. 
</t>
    </r>
    <r>
      <rPr>
        <b/>
        <sz val="10"/>
        <color theme="1"/>
        <rFont val="Arial"/>
        <family val="2"/>
      </rPr>
      <t>11  Informes</t>
    </r>
  </si>
  <si>
    <r>
      <t xml:space="preserve">Seguimiento de CCE sobre los proyectos de ley del sistema de compra pública
Se realiza semanalmente el seguimiento legislativo de los proyectos de ley y actos legislativos relacionados con el Sistema de Compra Pública. Se diligencia la matriz  y se reporta las actuaciones relevantes.
</t>
    </r>
    <r>
      <rPr>
        <b/>
        <sz val="10"/>
        <color theme="1"/>
        <rFont val="Arial"/>
        <family val="2"/>
      </rPr>
      <t>8 Informes</t>
    </r>
  </si>
  <si>
    <t>GC5</t>
  </si>
  <si>
    <t>833 Consultas resueltas en los términos de ley</t>
  </si>
  <si>
    <t>527 Consultas resueltas en los términos de ley
Hoja de vida Indicador HVI-EICP</t>
  </si>
  <si>
    <t>680 Consultas resueltas en los términos de ley
Hoja de vida Indicador HVI-EICP</t>
  </si>
  <si>
    <r>
      <rPr>
        <b/>
        <sz val="9"/>
        <color theme="1"/>
        <rFont val="Arial"/>
        <family val="2"/>
      </rPr>
      <t>Circulares</t>
    </r>
    <r>
      <rPr>
        <sz val="9"/>
        <color theme="1"/>
        <rFont val="Arial"/>
        <family val="2"/>
      </rPr>
      <t xml:space="preserve">
Adelantamos la actualización de la Circular Externa Única publicada en Julio de 2018. La versión actualizada se encuentra disponible en la página web de CCE.
</t>
    </r>
    <r>
      <rPr>
        <b/>
        <sz val="9"/>
        <color theme="1"/>
        <rFont val="Arial"/>
        <family val="2"/>
      </rPr>
      <t xml:space="preserve">Manuales y guías
</t>
    </r>
    <r>
      <rPr>
        <sz val="9"/>
        <color theme="1"/>
        <rFont val="Arial"/>
        <family val="2"/>
      </rPr>
      <t xml:space="preserve">Los manuales y guías que no están actualizados se encuentran en la etapa de revisión de los cambios a efectuar.
</t>
    </r>
    <r>
      <rPr>
        <b/>
        <sz val="9"/>
        <color theme="1"/>
        <rFont val="Arial"/>
        <family val="2"/>
      </rPr>
      <t>Buenas Prácticas</t>
    </r>
    <r>
      <rPr>
        <sz val="9"/>
        <color theme="1"/>
        <rFont val="Arial"/>
        <family val="2"/>
      </rPr>
      <t xml:space="preserve">
Requisitos habilitantes, metodología estudio del sector y criterios de calificación, se han revisado documentos de los procesos de instrumentos de agregación de demanda, así como los procesos de contratación de otras entidades que fueron seleccionadas según el porcentaje de gasto, cantidades adquiridas e impacto. Actualmente se identifican las buenas o malas prácticas.  </t>
    </r>
  </si>
  <si>
    <r>
      <rPr>
        <b/>
        <sz val="9"/>
        <color theme="1"/>
        <rFont val="Arial"/>
        <family val="2"/>
      </rPr>
      <t>Circulares</t>
    </r>
    <r>
      <rPr>
        <sz val="9"/>
        <color theme="1"/>
        <rFont val="Arial"/>
        <family val="2"/>
      </rPr>
      <t xml:space="preserve">
Adelantamos la actualización de la Circular Externa Única publicada en Julio de 2018. La versión actualizada se encuentra disponible en la página web de CCE.
</t>
    </r>
    <r>
      <rPr>
        <b/>
        <sz val="9"/>
        <color theme="1"/>
        <rFont val="Arial"/>
        <family val="2"/>
      </rPr>
      <t xml:space="preserve">
Manuales y guías
</t>
    </r>
    <r>
      <rPr>
        <sz val="9"/>
        <color theme="1"/>
        <rFont val="Arial"/>
        <family val="2"/>
      </rPr>
      <t xml:space="preserve">Los manuales y guías que no están actualizados se encuentran en la etapa de revisión de los cambios a efectuar.
</t>
    </r>
    <r>
      <rPr>
        <b/>
        <sz val="9"/>
        <color theme="1"/>
        <rFont val="Arial"/>
        <family val="2"/>
      </rPr>
      <t>Buenas Prácticas</t>
    </r>
    <r>
      <rPr>
        <sz val="9"/>
        <color theme="1"/>
        <rFont val="Arial"/>
        <family val="2"/>
      </rPr>
      <t xml:space="preserve">
Requisitos habilitantes, metodología estudio del sector y criterios de calificación, se han revisado documentos de los procesos de instrumentos de agregación de demanda, así como los procesos de contratación de otras entidades que fueron seleccionadas según el porcentaje de gasto, cantidades adquiridas e impacto. Actualmente se identifican las buenas o malas prácticas.  </t>
    </r>
  </si>
  <si>
    <t>Durante el tercer trimestre del año 2019, la Subdirección de Gestión Contractual realizó la evaluación y formulación de observaciones de las siguientes guías:
•	   Guía para la contratación de servicios de vigilancia y seguridad privada
•	    Guía para promover la participación de Mipymes en procesos de contratación</t>
  </si>
  <si>
    <r>
      <rPr>
        <b/>
        <sz val="9"/>
        <color theme="1"/>
        <rFont val="Arial"/>
        <family val="2"/>
      </rPr>
      <t>Sentencias 2019:</t>
    </r>
    <r>
      <rPr>
        <sz val="9"/>
        <color theme="1"/>
        <rFont val="Arial"/>
        <family val="2"/>
      </rPr>
      <t xml:space="preserve"> Revisión exhaustiva de 6.463 providencias con 173 sentencias indizadas.
</t>
    </r>
    <r>
      <rPr>
        <b/>
        <sz val="9"/>
        <color theme="1"/>
        <rFont val="Arial"/>
        <family val="2"/>
      </rPr>
      <t>Sentencias 2018:</t>
    </r>
    <r>
      <rPr>
        <sz val="9"/>
        <color theme="1"/>
        <rFont val="Arial"/>
        <family val="2"/>
      </rPr>
      <t xml:space="preserve"> En revisión exhaustiva de 17.019 providencias.</t>
    </r>
  </si>
  <si>
    <t xml:space="preserve">7 Actas de mesas de trabajo </t>
  </si>
  <si>
    <t>El documento aprobado se encuentra en el siguiente link: https://www.colombiacompra.gov.co/sites/cce_public/files/cce_documentos/plan_de_prevision_de_recursos_humanos_2019_vf.pdf</t>
  </si>
  <si>
    <t xml:space="preserve">Se realizó reunión con cada subdirector y Secretaria General para divulgar los resultados generales y por área de clima organizacional 2018.
Se divulgó a todos los colaboradores de CCE los resultados de clima organizacional en la cita CCE del 28/02/2019
Se realizó y se ejecutó el plan de acción para el equipo de Despliegue de SECOP II. Las demás áreas por sus buenos resultados no requerían plan de acción </t>
  </si>
  <si>
    <t>NV4</t>
  </si>
  <si>
    <t>NV5</t>
  </si>
  <si>
    <t>NV6</t>
  </si>
  <si>
    <t>NV7</t>
  </si>
  <si>
    <t>Actividad en ejecución</t>
  </si>
  <si>
    <t xml:space="preserve">Actividad ejecutada. El manual de contratación fue sometido a conocimiento y observaciones del Comité Institucional de Gestión y Desempeño y fue aprobado por el mismo el 04 de octubre de 2019. 
El mismo está publicado en la página web: https://www.colombiacompra.gov.co/transparencia/manuales  </t>
  </si>
  <si>
    <t>Actividad ejecutada. Se elaboró y aprobó el Manual operativo para la administración y control de bienes de la agencia nacional de contratación pública el cual fue aprobado en el marco del Comité Institucional de Gestión y Desempeño del 30 de julio de 2019, a partir de establecidos los lineamientos, procedimientos y responsabilidades se realizó un inventario general a todos los bienes de control de propiedad, planta y equipo, y activos intangibles empleados por la Agencia .</t>
  </si>
  <si>
    <t>El estudio de cargas laborales de la ANCP-CCE fue presentado por la firma externa que lo realizó al Comité Directivo en el mes de octubre. La información detallada y el informe se encuentra disponible en el área de talento humano.</t>
  </si>
  <si>
    <t xml:space="preserve">El 24 de septiembre de 2019 se entregó memoria justificativa del proyecto de decreto que propone la Agencia Nacional de Contratación Pública – Colombia Compra Eficiente – para la adopción de los Documentos Tipo para la contratación de obra pública de infraestructura de transporte a través de la modalidad de selección abreviada de menor cuantía a la Jefe de la Oficina Asesora Jurídica del Departamento Nacional de Planeación.  
El 8 de octubre de 2019 se envió por correo electrónico del Subdirector, proyecto de decreto que propone la Agencia Nacional de Contratación Pública – Colombia Compra Eficiente – para la adopción de los Documentos Tipo para la contratación de obra pública de infraestructura de transporte a través de la modalidad de selección abreviada de menor cuantía. </t>
  </si>
  <si>
    <t>NO APLICA REPORTE PARA ESTA VIGENCIA</t>
  </si>
  <si>
    <t xml:space="preserve">https://www.colombiacompra.gov.co/transparencia/planes-institucionales-de-archivo </t>
  </si>
  <si>
    <t xml:space="preserve">https://community.secop.gov.co/Public/App/AnnualPurchasingPlanEditPublic/View?id=42030 </t>
  </si>
  <si>
    <t>https://www.colombiacompra.gov.co/sites/cce_public/files/cce_documentos/plan_anual_vacantes_2019.pdf</t>
  </si>
  <si>
    <t>https://www.colombiacompra.gov.co/sites/cce_public/files/cce_documentos/plan_de_prevision_de_recursos_humanos_2019_vf.pdf</t>
  </si>
  <si>
    <t>https://www.colombiacompra.gov.co/sites/cce_public/files/cce_documentos/plan_estrategico_de_talento_humano_2019.pdf</t>
  </si>
  <si>
    <t>https://www.colombiacompra.gov.co/sites/cce_public/files/cce_documentos/pic_2019_0.pdf</t>
  </si>
  <si>
    <t>https://www.colombiacompra.gov.co/sites/cce_public/files/cce_documentos/programa_de_bienestar_social_e_incentivos_2019.pdf</t>
  </si>
  <si>
    <t>https://www.colombiacompra.gov.co/sites/cce_public/files/cce_documentos/plan_sg-sst_2019_firmado_0.pdf</t>
  </si>
  <si>
    <t xml:space="preserve">https://www.colombiacompra.gov.co/sites/cce_public/files/cce_documentos/cce-pit-pl-01_peti_v3.pdf </t>
  </si>
  <si>
    <t xml:space="preserve">https://www.colombiacompra.gov.co/sites/cce_public/files/cce_documentos/cce-sig-pl-02_plan_de_tratamiento_de_riesgos.pdf </t>
  </si>
  <si>
    <t>https://www.colombiacompra.gov.co/sites/cce_public/files/cce_documentos/cce-sig-pl-01_plan_de_seguridad_de_la_informacion.pdf</t>
  </si>
  <si>
    <t>Capacitaciones Gestión documental y POXTA</t>
  </si>
  <si>
    <t>https://www.colombiacompra.gov.co/transparencia/plan-anual-de-adquisiciones</t>
  </si>
  <si>
    <t>Se divulgó a lo colaboradores en la cita CCE del 28 de febrero e 2019 junto con los resultados de la encueta de clima organizacional 2018</t>
  </si>
  <si>
    <t>Se divulgó a lo colaboradores en la cita CCE del 28 de febrero e 2019 junto con los resultados de la encueta de clima organizacional 2019</t>
  </si>
  <si>
    <t>Se divulgó a lo colaboradores en la cita CCE del 28 de febrero e 2019 junto con los resultados de la encueta de clima organizacional 2020</t>
  </si>
  <si>
    <t>Se divulgó a lo colaboradores en la cita CCE del 28 de febrero e 2019 junto con los resultados de la encueta de clima organizacional 2021</t>
  </si>
  <si>
    <t>Se divulgó a lo colaboradores en la cita CCE del 28 de febrero e 2019 junto con los resultados de la encueta de clima organizacional 2022</t>
  </si>
  <si>
    <t>Se divulgó a lo colaboradores en la cita CCE del 28 de febrero e 2019 junto con los resultados de la encueta de clima organizacional 2023</t>
  </si>
  <si>
    <t>Entérate</t>
  </si>
  <si>
    <t xml:space="preserve">Dentro del plan de ejecución del PINAR se tiene un avance actual del 50% del cronograma de actividades, de 7 tareas propuestas se tienen cumplidas (4) instrumentos archivisticos actualización y creación, con avance en (1) socialización y capacitaciones y, pendientes (2) Plan estrategico de informatico, y actualización política de Cero Papel. </t>
  </si>
  <si>
    <t>El seguimiento es efectuado durante los Comité Directivos realizados en 2019.</t>
  </si>
  <si>
    <t>Al cierre del segundo trimestre de 2019 se han adelantado 122 de las 147 adquisiones consignadas en el PAA, para un avance del 83%</t>
  </si>
  <si>
    <t>El tiempo promedio de cobertura de vacantes fue de 26 días.
Los indicadores se pueden visualizar en la Hoja de vida de los indicadores de Talento Humano</t>
  </si>
  <si>
    <t>Indicador de rotación es de 4,3%
Los indicadores se pueden visualizar en la Hoja de vida de los indicadores de Talento Humano</t>
  </si>
  <si>
    <t>Indicador de rotación es de 5%
Los indicadores se pueden visualizar en la Hoja de vida de los indicadores de Talento Humano</t>
  </si>
  <si>
    <t>Los indicadores se pueden visualizar en el plan de acción de CCE y en la Hoja de vida de los indicadores de Talento Humano</t>
  </si>
  <si>
    <t>Cumplimiento del cronograma 100%
Los indicadores se pueden visualizar en el plan de acción de CCE y en la Hoja de vida de los indicadores de Talento Humano</t>
  </si>
  <si>
    <t>Cumplimiento del cronograma 96,8%
Los indicadores se pueden visualizar en el plan de acción de CCE y en la Hoja de vida de los indicadores de Talento Humano</t>
  </si>
  <si>
    <t>Cumplimiento del cronograma 96,34%
Los indicadores se pueden visualizar en el plan de acción de CCE y en la Hoja de vida de los indicadores de Talento Humano</t>
  </si>
  <si>
    <t>https://cceficiente.sharepoint.com/:x:/r/seguridad/_layouts/15/Doc.aspx?sourcedoc=%7B1A853737-38FC-4889-9D52-4F9AFDDDACBC%7D&amp;file=20190630%20PETI%20DASHBOARD.xlsx&amp;action=default&amp;mobileredirect=true
Ver carpeta segumiento2/planesinstitucionalesdec612/PETI</t>
  </si>
  <si>
    <t>Matriz de riesgos consolidada 100%
Matriz de riesgos consolidada y publicada Informe diagnóstico de seguridad de la información sobre los procesos relacionados con talento humano y financiera y generación de acciones de mejora. 60%
Diligenciamiento del FURAG y del formulario Web de auto seguimiento de MIPG 100%</t>
  </si>
  <si>
    <t>Al cierre del mes de noviembre  de 2019 se han adelantado 186 de las 210 adquisiones consignadas en el PAA, para un avance del 88,6%</t>
  </si>
  <si>
    <t>Actualización del PETI alineado con el PEI, se escuntra en proceso de aprobación de la versión número 4.Debe estructurarse una nueva matriz para el plan de seguimiento plan de seguimiento.
https://cceficiente.sharepoint.com/:x:/r/seguridad/_layouts/15/Doc.aspx?sourcedoc=%7B1A853737-38FC-4889-9D52-4F9AFDDDACBC%7D&amp;file=20190630%20PETI%20DASHBOARD.xlsx&amp;action=default&amp;mobileredirect=trueVer%20carpeta%20segumiento2/planesinstitucionalesdec612/PETI&amp;cid=be24ee59-c228-4c6e-bf7b-641848331a7b</t>
  </si>
  <si>
    <t>https://cceficiente.sharepoint.com/:x:/r/seguridad/_layouts/15/Doc.aspx?sourcedoc=%7BDA587806-8A8F-4D1E-865A-92C2C1CDCBD1%7D&amp;file=20191126%20Seguimiento%20plan%20de%20tratamiento.xlsx&amp;action=default&amp;mobileredirect=true</t>
  </si>
  <si>
    <t>https://cceficiente.sharepoint.com/seguridad/GSeguridad/Forms/AllItems.aspx?RootFolder=%2Fseguridad%2FGSeguridad%2FPlan%5FAccion%5FSeguridad%2F2019%2F2019%5FRiesgos&amp;FolderCTID=0x0120000C70ACD4BCF8814698A999CEC7C64FC8</t>
  </si>
  <si>
    <t xml:space="preserve">El tiempo promedio de cobertura de vacantes es de 26 días, se inició un proceso de selección en el mes de noviembre el cual aun está abierto y previsto para que ingrese en la primera semana de enero.  </t>
  </si>
  <si>
    <t>A corte 30 de noviembre el indicador de rotación esta en el 6%, resultados actualizados en la Hoja de vida de indicadores</t>
  </si>
  <si>
    <t>Se actualizaron los indicadores a corte 30 de noviembre los cuales se pueden visualizar en la hoja de vida de indicadores</t>
  </si>
  <si>
    <t>El cumplimiento del Cronograma del PIC fue actualizado a 30 de noviembre con un cumplimiento de 100% los resultados se pueden visualizar en la Hoja de vida de indicadores</t>
  </si>
  <si>
    <t>El cumplimiento del cronograma de Bienestra e insentivos fue actualizado a corte 30 de noviembre con un cumplimiento del 100%, los resultados se pueden visualizar en la hoja de vida de indicadores</t>
  </si>
  <si>
    <t>El cumplimiento del cronograma de Seguridad y Salud en el trabajo fue del 96,67% los resultados se pueden visualizar en la Hoja de vida de indicadores.</t>
  </si>
  <si>
    <t>Dentro del plan de ejecución del PINAR se tiene un avance actual del 50% del cronograma de actividades, de 7 tareas propuestas se tienen cumplidas (4) instrumentos archivisticos actualización y creación, con avance en (1) socialización y capacitaciones y, pendientes (2) Plan estrategico de informatico, y actualización política de Cero Papel.
Ver evidencias de ejecución en carpeta de Plan de acción 2019/seguimiento2/Planes intitucionales dec612/pinar</t>
  </si>
  <si>
    <t>Dentro del plan de ejecución del PINAR se tiene un avance actual del 100% del cronograma de actividades, de 7 tareas propuestas se tienen cumplidas (4) instrumentos archivisticos actualización y creación, con avance en (1) socialización y capacitaciones y, pendientes (2) Plan estrategico de informatico, y actualización política de Cero Papel. 
Para esta vigencia se realizaron capacitaciones sobre las nuevas directrices en materia de gestión documental por parte del señor Aldo Romero Romero, como puede constar en las planillas de de capacitaciòn del PIC 2019</t>
  </si>
  <si>
    <t xml:space="preserve">Para este periodo la Ejejcución del PINAR tiene un avance del 70%, ya que se se desarrollaron de Siete (7)  tareas propuestas se cumplieron cinco (5) en su totalidad </t>
  </si>
  <si>
    <t xml:space="preserve">Para la Vigencia Administrativa del 2020, queda pendiente por Estudiar la Viabilidad del Sistema de Gestión de Documentos Electronicos de Archivos SGDEA para ser utilizado por parte la Agencia; al igual que el Cargue de la totalidad de documentos que producen las Dependencias en el Share point. </t>
  </si>
  <si>
    <r>
      <t xml:space="preserve">• </t>
    </r>
    <r>
      <rPr>
        <b/>
        <sz val="9"/>
        <color theme="1"/>
        <rFont val="Arial"/>
        <family val="2"/>
      </rPr>
      <t xml:space="preserve">Objetivo del proceso CCE-EICP-CP-01: </t>
    </r>
    <r>
      <rPr>
        <sz val="9"/>
        <color theme="1"/>
        <rFont val="Arial"/>
        <family val="2"/>
      </rPr>
      <t xml:space="preserve">Elaborar y difundir instrumentos, herramientas y conceptos jurídicos que faciliten las compras y la contratación pública del Estado y promuevan las mejores prácticas, la eficiencia, transparencia y competitividad del mismo.
• </t>
    </r>
    <r>
      <rPr>
        <b/>
        <sz val="9"/>
        <color theme="1"/>
        <rFont val="Arial"/>
        <family val="2"/>
      </rPr>
      <t xml:space="preserve">Meta total: </t>
    </r>
    <r>
      <rPr>
        <sz val="9"/>
        <color theme="1"/>
        <rFont val="Arial"/>
        <family val="2"/>
      </rPr>
      <t xml:space="preserve">1 documento tipo en 2019.
</t>
    </r>
    <r>
      <rPr>
        <b/>
        <sz val="9"/>
        <color theme="1"/>
        <rFont val="Arial"/>
        <family val="2"/>
      </rPr>
      <t>• Soportes:</t>
    </r>
    <r>
      <rPr>
        <sz val="9"/>
        <color theme="1"/>
        <rFont val="Arial"/>
        <family val="2"/>
      </rPr>
      <t xml:space="preserve">
</t>
    </r>
    <r>
      <rPr>
        <u/>
        <sz val="9"/>
        <color theme="1"/>
        <rFont val="Arial"/>
        <family val="2"/>
      </rPr>
      <t>Información en el SharePoint de la Subdirección de Gestión Contractual.</t>
    </r>
  </si>
  <si>
    <t xml:space="preserve">12 informes </t>
  </si>
  <si>
    <t>546 Consultas resueltas en los términos de ley</t>
  </si>
  <si>
    <t>• Expedición y publicación de Guía para la comprensión e implementación de los Documentos Tipo de licitación de obra de infraestructura de transporte.
• Expedición y publicación de la Guía para promover la participación de las Mipyme s en los procesos de compra pública.
• Actualización y publicación del Manual de la modalidad de Selección de Mínima Cuantía.</t>
  </si>
  <si>
    <r>
      <t xml:space="preserve">• </t>
    </r>
    <r>
      <rPr>
        <b/>
        <sz val="9"/>
        <color theme="1"/>
        <rFont val="Arial"/>
        <family val="2"/>
      </rPr>
      <t xml:space="preserve">Objetivo del proceso CCE-SNLJ-CP-01: </t>
    </r>
    <r>
      <rPr>
        <sz val="9"/>
        <color theme="1"/>
        <rFont val="Arial"/>
        <family val="2"/>
      </rPr>
      <t>Elaborar y difundir instrumentos, herramientas y conceptos jurídicos que faciliten las compras y la contratación pública del Estado y promuevan las mejores prácticas, la eficiencia, transparencia y competitividad del mismo. de Compra Pública.
•</t>
    </r>
    <r>
      <rPr>
        <b/>
        <sz val="9"/>
        <color theme="1"/>
        <rFont val="Arial"/>
        <family val="2"/>
      </rPr>
      <t xml:space="preserve"> Meta total:</t>
    </r>
    <r>
      <rPr>
        <sz val="9"/>
        <color theme="1"/>
        <rFont val="Arial"/>
        <family val="2"/>
      </rPr>
      <t xml:space="preserve">  3 documentos en 2019
• </t>
    </r>
    <r>
      <rPr>
        <b/>
        <sz val="9"/>
        <color theme="1"/>
        <rFont val="Arial"/>
        <family val="2"/>
      </rPr>
      <t>Soportes:</t>
    </r>
    <r>
      <rPr>
        <sz val="9"/>
        <color theme="1"/>
        <rFont val="Arial"/>
        <family val="2"/>
      </rPr>
      <t xml:space="preserve">
https://www.colombiacompra.gov.co/sites/cce_public/files/cce_documentos/guia_documentos_tipo_obra_publica_-_transporte_.pdf
https://www.colombiacompra.gov.co/sites/cce_public/files/cce_tienda_virtual/propuesta_guia_vf_-mipymes.pdf
https://www.colombiacompra.gov.co/sites/cce_public/files/cce_tienda_virtual/manual_de_la_modalidad_de_seleccion_de_minima_cuantia.pdf</t>
    </r>
  </si>
  <si>
    <r>
      <rPr>
        <b/>
        <sz val="9"/>
        <color theme="1"/>
        <rFont val="Arial"/>
        <family val="2"/>
      </rPr>
      <t>Sentencias 2018</t>
    </r>
    <r>
      <rPr>
        <sz val="9"/>
        <color theme="1"/>
        <rFont val="Arial"/>
        <family val="2"/>
      </rPr>
      <t xml:space="preserve">: Revisión exhaustiva de 17.010 y 294 providencias indizadas.
</t>
    </r>
    <r>
      <rPr>
        <b/>
        <sz val="9"/>
        <color theme="1"/>
        <rFont val="Arial"/>
        <family val="2"/>
      </rPr>
      <t xml:space="preserve">
Sentencias 2017: </t>
    </r>
    <r>
      <rPr>
        <sz val="9"/>
        <color theme="1"/>
        <rFont val="Arial"/>
        <family val="2"/>
      </rPr>
      <t xml:space="preserve">Revisión de 11.969 y 385 providencias indizadas.
</t>
    </r>
    <r>
      <rPr>
        <b/>
        <sz val="9"/>
        <color theme="1"/>
        <rFont val="Arial"/>
        <family val="2"/>
      </rPr>
      <t xml:space="preserve">
Sentencias 2016</t>
    </r>
    <r>
      <rPr>
        <sz val="9"/>
        <color theme="1"/>
        <rFont val="Arial"/>
        <family val="2"/>
      </rPr>
      <t>: Revisión de 328 y 67 providencias indizadas.</t>
    </r>
  </si>
  <si>
    <r>
      <rPr>
        <b/>
        <sz val="9"/>
        <color theme="1"/>
        <rFont val="Arial"/>
        <family val="2"/>
      </rPr>
      <t xml:space="preserve"> Meta total: </t>
    </r>
    <r>
      <rPr>
        <sz val="9"/>
        <color theme="1"/>
        <rFont val="Arial"/>
        <family val="2"/>
      </rPr>
      <t xml:space="preserve">Sentencias indizadas 2018 y 2019.
</t>
    </r>
    <r>
      <rPr>
        <b/>
        <sz val="9"/>
        <color theme="1"/>
        <rFont val="Arial"/>
        <family val="2"/>
      </rPr>
      <t>• Soportes:</t>
    </r>
    <r>
      <rPr>
        <sz val="9"/>
        <color theme="1"/>
        <rFont val="Arial"/>
        <family val="2"/>
      </rPr>
      <t xml:space="preserve">
</t>
    </r>
    <r>
      <rPr>
        <u/>
        <sz val="9"/>
        <color theme="1"/>
        <rFont val="Arial"/>
        <family val="2"/>
      </rPr>
      <t>Información en el SharePoint de la Subdirección de Gestión Contractual.</t>
    </r>
  </si>
  <si>
    <r>
      <t xml:space="preserve">• </t>
    </r>
    <r>
      <rPr>
        <b/>
        <sz val="9"/>
        <color theme="1"/>
        <rFont val="Arial"/>
        <family val="2"/>
      </rPr>
      <t>Objetivo del proceso CCE-SNLJ-CP-01:</t>
    </r>
    <r>
      <rPr>
        <sz val="9"/>
        <color theme="1"/>
        <rFont val="Arial"/>
        <family val="2"/>
      </rPr>
      <t xml:space="preserve"> Elaborar y difundir instrumentos, herramientas y conceptos jurídicos que faciliten las compras y la contratación pública del Estado y promuevan las mejores prácticas, la eficiencia, transparencia y competitividad del mismo. de Compra Pública.
</t>
    </r>
    <r>
      <rPr>
        <b/>
        <sz val="9"/>
        <color theme="1"/>
        <rFont val="Arial"/>
        <family val="2"/>
      </rPr>
      <t>• Meta total</t>
    </r>
    <r>
      <rPr>
        <sz val="9"/>
        <color theme="1"/>
        <rFont val="Arial"/>
        <family val="2"/>
      </rPr>
      <t>: Actas de mesas de trabajo.
•</t>
    </r>
    <r>
      <rPr>
        <b/>
        <sz val="9"/>
        <color theme="1"/>
        <rFont val="Arial"/>
        <family val="2"/>
      </rPr>
      <t xml:space="preserve"> Soportes:</t>
    </r>
    <r>
      <rPr>
        <sz val="9"/>
        <color theme="1"/>
        <rFont val="Arial"/>
        <family val="2"/>
      </rPr>
      <t xml:space="preserve">
Información en el SharePoint de la Subdirección de Gestión Contractual.</t>
    </r>
  </si>
  <si>
    <r>
      <rPr>
        <b/>
        <sz val="9"/>
        <rFont val="Arial"/>
        <family val="2"/>
      </rPr>
      <t xml:space="preserve">• Objetivo del proceso CCE-SNLJ-CP-01: </t>
    </r>
    <r>
      <rPr>
        <sz val="9"/>
        <rFont val="Arial"/>
        <family val="2"/>
      </rPr>
      <t xml:space="preserve">Compilar las iniciativas normativas relacionadas con las compras, la contratación pública y la actividad de la Agencia, con el fin de difundirlas y dar lineamientos a los actores del Sistema de Compra Pública.
• </t>
    </r>
    <r>
      <rPr>
        <b/>
        <sz val="9"/>
        <rFont val="Arial"/>
        <family val="2"/>
      </rPr>
      <t>Meta total:</t>
    </r>
    <r>
      <rPr>
        <sz val="9"/>
        <rFont val="Arial"/>
        <family val="2"/>
      </rPr>
      <t xml:space="preserve"> 44 informes en 2019.
•</t>
    </r>
    <r>
      <rPr>
        <b/>
        <sz val="9"/>
        <rFont val="Arial"/>
        <family val="2"/>
      </rPr>
      <t xml:space="preserve"> Soportes:</t>
    </r>
    <r>
      <rPr>
        <sz val="9"/>
        <rFont val="Arial"/>
        <family val="2"/>
      </rPr>
      <t xml:space="preserve">
</t>
    </r>
    <r>
      <rPr>
        <u/>
        <sz val="9"/>
        <rFont val="Arial"/>
        <family val="2"/>
      </rPr>
      <t>Información en el SharePoint de la Subdirección de Gestión Contractual.</t>
    </r>
  </si>
  <si>
    <r>
      <rPr>
        <sz val="9"/>
        <rFont val="Arial"/>
        <family val="2"/>
      </rPr>
      <t xml:space="preserve">• </t>
    </r>
    <r>
      <rPr>
        <b/>
        <sz val="9"/>
        <rFont val="Arial"/>
        <family val="2"/>
      </rPr>
      <t>Objetivo del procedimiento CCE-EICP-PR-02:</t>
    </r>
    <r>
      <rPr>
        <sz val="9"/>
        <rFont val="Arial"/>
        <family val="2"/>
      </rPr>
      <t xml:space="preserve"> Absolver consultas formuladas por los actores del Sistema de Compra Pública sobre la aplicación de normas de carácter general.
</t>
    </r>
    <r>
      <rPr>
        <b/>
        <sz val="9"/>
        <rFont val="Arial"/>
        <family val="2"/>
      </rPr>
      <t>• Soportes:</t>
    </r>
    <r>
      <rPr>
        <sz val="9"/>
        <rFont val="Arial"/>
        <family val="2"/>
      </rPr>
      <t xml:space="preserve">
</t>
    </r>
    <r>
      <rPr>
        <u/>
        <sz val="9"/>
        <rFont val="Arial"/>
        <family val="2"/>
      </rPr>
      <t>https://cceficiente.sharepoint.com/sites/ReportePlaneacin/Documentos%20compartidos/Forms/AllItems.aspx?RootFolder=%2Fsites%2FReportePlaneacin%2FDocumentos%20compartidos%2FGeneral%2FIndicadores%20de%20Gesti%C3%B3n%2FHVI%2DEICP%2F2019&amp;FolderCTID=0x0120009255D317713E714DB81D52E042221D61</t>
    </r>
  </si>
  <si>
    <t>Los informes publicados se encuentran disponibles en los siguientes enlaces: 
https://www.colombiacompra.gov.co/sites/cce_public/files/cce_documentos/informe_competencia.pdf
https://www.colombiacompra.gov.co/sites/cce_public/files/cce_documentos/informe_competencia_ll_0.pdf
https://www.colombiacompra.gov.co/sites/cce_public/files/cce_documentos/informe_competencia_3.pdf
https://www.colombiacompra.gov.co/sites/cce_public/files/cce_documentos/informe_competencia_4.pdf
https://www.colombiacompra.gov.co/sites/cce_public/files/cce_documentos/informe_competencia_5.pdf
https://www.colombiacompra.gov.co/sites/cce_public/files/cce_documentos/informe_competencia_6.pdf
https://www.colombiacompra.gov.co/sites/cce_public/files/cce_documentos/informe_competencia_7.pdf
https://www.colombiacompra.gov.co/sites/cce_public/files/cce_documentos/informe_competencia_8.pdf
https://www.colombiacompra.gov.co/sites/cce_public/files/cce_documentos/informe_competencia_9.pdf
https://www.colombiacompra.gov.co/sites/cce_public/files/cce_documentos/informe_competencia_10.pdf
https://www.colombiacompra.gov.co/sites/cce_public/files/cce_documentos/informe_competencia_11.pdf
https://www.colombiacompra.gov.co/sites/cce_public/files/cce_documentos/informe_competencia_12.pdf.pdf</t>
  </si>
  <si>
    <t>En el 4Q s adelantaron cuatro (4) sesiones de capacitación abierta en la que asistieron 29 personas. Las listas de asistencia se agregaron en la carpeta Planeación Dirección General/ Diciembre de TEAMS.</t>
  </si>
  <si>
    <t>De acuerdo con el análisis realizado el 18 de diciembre de 2019, En 4,061 procesos de contratación en modalidades de licitación pública y selección abreviada el promedio de ofertas únicas recibidas se incrementó de 7,51 a 8,11 para las entidades de la rama ejecutiva sector centralizado, lo cual significa un aumento en ofertas únicas recibidas del 8%. El soporte de la búsqueda se encuentra en la carpeta de  Planeación Dirección General/ Diciembre de TEAMS.</t>
  </si>
  <si>
    <t xml:space="preserve">La ANCP, en conjunto con el Ministerio de Ambiente y Desarrollo Sostenbe trabajó junto con la Secretaría de Educación del Distrito Capital para la inclusión , proceso del cual resultó la inclusión de de diferentes criterios de sostenibilidad en el proceso de transporte escolar estructurado por dicha entidad. El soporte de esta actividad puede consultarse en la carpeta Planeación Dirección General/ Diciembre de TEAMS. </t>
  </si>
  <si>
    <t xml:space="preserve">La ANCP desarrollo un documento con tres (3) instrumentos de seguimiento a Compras Públicas Sostenibles relacionados con Acuerdos Marco de Precios disponibles en la Tienda Virtual del Estado Colombiano. El resultado puede consultarse en la carpeta Planeación Dirección General/ Diciembre de TEAMS. </t>
  </si>
  <si>
    <t>El Acuerdo Marco Derivados de papel, cartón y corrugado  fue puesto en operación en la tienda el el 5 de julio.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</si>
  <si>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Para el segundo semestre se realizaron 4 plantillas de viabilidad (Servicios postales 472, servicios de telefonía, derivados del papel, y fórmulas terapeuticas)
Para el tercer trimestre se realizaron 3 plantillas de viabilidad (Dotación de Vestuario III, Aseo y cafetería III y Vehículos Convencionales. 
Para el cuarto trimestre se realizó la plantilla de viabilidad de Motocicletas, motocarros y cuatrimotos II.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</si>
  <si>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La Subdirección de Negocios realizó la publicación del boletín de la TVEC para los meses de: marzo, abril, mayo, junio , Julio, agosto, septiembre, octubre y Noviembre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</si>
  <si>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El Módulo de Auto Gestión de Órdenes de Compra en la TVEC - fue enviado a IDT el día  09 de diciembre de 2019 con el objetivo de depurar los inconvenientes presentados.  Sin embargo,  la capacitación no puede ser realizada hasta que IDT realice el envió del modulo final.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</si>
  <si>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Fue enviado  para al Departamento Nacional de Planeación  para aprobación  el pasado 8 de diciembre.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</si>
  <si>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Culminado con éxito el Plan de Despliegue de la TVEC.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</si>
  <si>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La matriz de contribución al PAE  fue enviada dentro de los tiempos establecidos.
Adicionalmente, se estructuro la Guía de Buenas Prácticas en la Contratación en el Programa de Alimentación Escolar – PAE- (la Guajira)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</si>
  <si>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El sistema de Alertas Tempranas hace parte integral del poryecto del laboratorio de la TVEC, por esta razón se encuentra en un porcentaje de avance del 50%.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</si>
  <si>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Se ha desarrollado un borrador del  proyecto del Laboratorio de la TVEC.,  el cual cuaenta con la siguiente información: objetivo general, objetivos específicos, alcance, justificación, perfiles de responsables, plan de trabajo, analisis de riesgos, lineas de defensa interna, metas, periodicidad de reportes, 
 de toma de decisiones, generación de control de conocimiento.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</si>
  <si>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https://app.powerbi.com/view?r=eyJrIjoiMWM3ZTAyZWUtMjNlYi00MzZmLWFmMmQtMmZmZTgzOTQwZDg0IiwidCI6IjdiMDkwNDFlLTI0NTEtNDlkMC04Y2IxLTc5ZDVlM2Q4YzFiZSIsImMiOjR9</t>
  </si>
  <si>
    <t>A 31 de diciembre se suscribieron 141.662 contratos en SECOP II.</t>
  </si>
  <si>
    <t>$22,6 billones</t>
  </si>
  <si>
    <t>El equipo de formación del SECOP apoyó y gestionó  la publicación y adjudicación de procesos transaccionales en SECOP II; a 31 de diciembre de 2019 hay $22.664.639.492.556 en procesos adjudicados en SECOP II.</t>
  </si>
  <si>
    <t xml:space="preserve">https://cceficiente.sharepoint.com/:f:/s/ReportePlaneacinSubdireccinIDT/Emffwm1AOU5BujRbA3aiZQIBKuZGkSrWIfU_5hApJcvn8A?e=q1poNh </t>
  </si>
  <si>
    <t xml:space="preserve">El equipo de formación del SECOP impartió capacitaciones en los  programas: Capacitaciones Generalizadas para Entidades Estatales y proveedores y Acompañamientos personalizados para Entidades que se encuentran ubicadas en el Distrito Capital.
A 31 de diciembre:
•	190 sesiones de capacitación generalizada para entidades y proveedores con un total de 4.297 usuarios capacitados
•	100 entidades capacitadas mediante el plan de acompañamiento. </t>
  </si>
  <si>
    <t>1. Se realizó mantenimiento preventivo y correctivo de las UPS por el proveedor TRONEX contrato No. CCE-940-5-2019, arrojando como resultado que solo debía reemplazarse la del piso 17 para los pisos 8 y 10 no era necesario el cambio.
2. No se realizó renovación de los biométricos                                                                                                                                                                            3. El mantenimiento de aires acondicionados fue efectuado por el proveedor TERMEQ SAS contrato No. CCE-939-5-2019</t>
  </si>
  <si>
    <r>
      <rPr>
        <b/>
        <sz val="9"/>
        <color theme="1"/>
        <rFont val="Arial"/>
        <family val="2"/>
      </rPr>
      <t>FINALIZADO</t>
    </r>
    <r>
      <rPr>
        <sz val="9"/>
        <color theme="1"/>
        <rFont val="Arial"/>
        <family val="2"/>
      </rPr>
      <t>. Ejecución Top 50 (Comprensión de tablas y purgas; y optimización de bases de datos) en el siguiente enlace plan de roadmap técnico y evidencias de ejecución.  https://cceficiente.sharepoint.com/cce/Documentos%20compartidos/Forms/AllItems.aspx?viewid=2137f15e%2D5c4e%2D4302%2Dadb7%2D8f53941bacf7&amp;id=%2Fcce%2FDocumentos%20compartidos%2FSIDT%2F33%2DPLANES%2F8%2DPlanesDespliegue%2F2019%2FAplicaciones%2FSECOP%20II%2FPlan%20Roadmap%20t%C3%A9cnico%2FEvidenciasDeEjecucion</t>
    </r>
  </si>
  <si>
    <t>Se relaciona carpeta del proyecto y el seguimiento efectuado con el detalle del porcentaje de ejecución:
https://cceficiente.sharepoint.com/cce/Documentos%20compartidos/Forms/AllItems.aspx?viewid=2137f15e%2D5c4e%2D4302%2Dadb7%2D8f53941bacf7&amp;id=%2Fcce%2FDocumentos%20compartidos%2FSIDT%2F40%2DPROYECTOS%2F2%2DProyTecnoInfo%2FPMO%2FPortafolio%20Proyectos%2FProyectos%20Activos%2FCCE%2D1903%2DPol%C3%ADticaGobiernoDigital
Esta actividad continuará su ejecución durante el año 2020, teniendo en cuenta que la Subdirección de IDT presentó bajas en el recurso humano que impidieron culminar con la implementación del plan de trabajo.
El estado de avance del Plan de Gobierno Digital depende del avance del ejercicio de arquitectura empresarial para lo cual se pretende contratar un nuevo recurso</t>
  </si>
  <si>
    <r>
      <rPr>
        <b/>
        <sz val="9"/>
        <color theme="1"/>
        <rFont val="Arial"/>
        <family val="2"/>
      </rPr>
      <t>Finalizado.</t>
    </r>
    <r>
      <rPr>
        <sz val="9"/>
        <color theme="1"/>
        <rFont val="Arial"/>
        <family val="2"/>
      </rPr>
      <t xml:space="preserve"> Se cumplió con lo solicitado por la Dirección General durante el primer trimestre del año 2019. </t>
    </r>
  </si>
  <si>
    <t xml:space="preserve">Se relaciona la documentación generada como soporte de cumplimiento parcial:
Flujos de trabajo para la atención de cada canal de contacto
https://cceficiente.sharepoint.com/it/operaciones/Documentos%20compartidos/Forms/AllItems.aspx?viewid=01479ca0-c125-41cd-9d8b-51091530b5cf&amp;id=/it/operaciones/Documentos%20compartidos/SIDT-10-MESA%20DE%20SERVICIO%20Y%20OPERACIONES/SIDT-10-1-Configuraci%C3%B3n%20Mesa%20de%20Servicio/Flujos%20Protocolos%20de%20Atenci%C3%B3n%20Mesa%20de%20Servicio
Registro y seguimiento a kpi's operativos
https://cceficiente.sharepoint.com/:x:/r/it/operaciones/_layouts/15/Doc.aspx?sourcedoc=%7B1879E0D7-CB0A-4821-B128-5980EEBBC2E6%7D&amp;file=Acumulado%20Facturaci%C3%B3n%20-%202019%20.xlsx&amp;action=default&amp;mobileredirect=true
Esta actividad continua su ejecución durante el año 2020, debido a la falta de personal en el segundo semestre del año los documentos no se lograron tramitar (Mejoramiento operativo de las tareas de soporte del grupo de gestión interna y el proceso de certificación de falla particular, unificación de tareas de control y seguimiento para el proceso gestión de solicitudes, revisión de las cargas de trabajo y reorganización de las campañas de la Mesa de Servicio.)
</t>
  </si>
  <si>
    <r>
      <rPr>
        <b/>
        <sz val="9"/>
        <color theme="1"/>
        <rFont val="Arial"/>
        <family val="2"/>
      </rPr>
      <t xml:space="preserve">Finalizado. </t>
    </r>
    <r>
      <rPr>
        <sz val="9"/>
        <color theme="1"/>
        <rFont val="Arial"/>
        <family val="2"/>
      </rPr>
      <t>Se realizó la automatización de 2 reportes que contienen varios indicadores en PowerBi, en el siguiente enlace el detalle:
https://app.powerbi.com/view?r=eyJrIjoiODYxNjQ2MTctNDhkZi00ZDgzLWI3YTItMTBjMjg5YzgwMTkzIiwidCI6IjdiMDkwNDFlLTI0NTEtNDlkMC04Y2IxLTc5ZDVlM2Q4YzFiZSIsImMiOjR9   </t>
    </r>
  </si>
  <si>
    <r>
      <rPr>
        <b/>
        <sz val="9"/>
        <color theme="1"/>
        <rFont val="Arial"/>
        <family val="2"/>
      </rPr>
      <t>Finalizado</t>
    </r>
    <r>
      <rPr>
        <sz val="9"/>
        <color theme="1"/>
        <rFont val="Arial"/>
        <family val="2"/>
      </rPr>
      <t>. Se relaciona la documentación generada como soporte de cumplimiento de esta actividad:
https://cceficiente.sharepoint.com/:w:/r/it/operaciones/_layouts/15/Doc.aspx?sourcedoc=%7B57C7C018-3721-461B-99FB-153A2150634F%7D&amp;file=20190618_ManualAdministraciondeProblemasV2.2Revisado.docx&amp;action=default&amp;mobileredirect=true</t>
    </r>
  </si>
  <si>
    <r>
      <rPr>
        <b/>
        <sz val="9"/>
        <color theme="1"/>
        <rFont val="Arial"/>
        <family val="2"/>
      </rPr>
      <t>Finalizado</t>
    </r>
    <r>
      <rPr>
        <sz val="9"/>
        <color theme="1"/>
        <rFont val="Arial"/>
        <family val="2"/>
      </rPr>
      <t>. Se estableció el flujo de trabajo para PQRSD y se realizaron propuestas de mejora a POXTA, la documentación relacionada a este proceso se encuentra en:
https://cceficiente.sharepoint.com/it/operaciones/Documentos%20compartidos/Forms/AllItems.aspx?viewid=01479ca0%2Dc125%2D41cd%2D9d8b%2D51091530b5cf&amp;id=%2Fit%2Foperaciones%2FDocumentos%20compartidos%2FSIDT%2D38%2DGESTION%20DE%20SOLICITUDES%2FGestion%20PQRSD%2FProceso%20PQRSD</t>
    </r>
  </si>
  <si>
    <t>En el siguiente enlace se encuentra el plan de continuidad por plataforma (SECOP I, SECOP II, TVEC)
https://cceficiente.sharepoint.com/cce/Documentos%20compartidos/Forms/AllItems.aspx?viewid=2137f15e%2D5c4e%2D4302%2Dadb7%2D8f53941bacf7&amp;id=%2Fcce%2FDocumentos%20compartidos%2FSIDT%2F33%2DPLANES%2F7%2DPlanesContinuidad%2F2019%2FServicios%20TI%2FPlan%20de%20Continuidad%20de%20Plataformas
En lo relacionado con continuidad del negocio del SECOP II en la orden de compra de Claro para Nube Publica se adquirieron servicios adicionales para iniciar el proceso de implementación del DRP en el mes de Marzo de este año, se adjunta el requerimiento de infraestructura y el estimado del simulador donde se evidencia la adquisición de las máquinas que se utilizarán en este modelo</t>
  </si>
  <si>
    <r>
      <t xml:space="preserve">Se elaboraron los siguientes documentos: Estrategia de implementación protocolo IPV6
Implementación del protocolo IPV6
Manual de aseguramiento de equipos con protocolo IPV6
Inventario de equipos protocolo IPV6/IPV4
Estrategia de implementación protocolo IPV6 (Plan de implementación protocolo IPV6 y Diagnóstico),Inventario de equipos protocolo IPV6/IPV4
https://cceficiente.sharepoint.com/cce/Documentos%20compartidos/Forms/AllItems.aspx?viewid=2137f15e%2D5c4e%2D4302%2Dadb7%2D8f53941bacf7&amp;id=%2Fcce%2FDocumentos%20compartidos%2FSIDT%2F33%2DPLANES%2F11%2DPlanesTratoRiesgosSeguInfo%2F2019%2FIPv6
</t>
    </r>
    <r>
      <rPr>
        <b/>
        <sz val="9"/>
        <color theme="1"/>
        <rFont val="Arial"/>
        <family val="2"/>
      </rPr>
      <t>Pendiente implementación y pruebas</t>
    </r>
    <r>
      <rPr>
        <sz val="9"/>
        <color theme="1"/>
        <rFont val="Arial"/>
        <family val="2"/>
      </rPr>
      <t xml:space="preserve">
</t>
    </r>
  </si>
  <si>
    <r>
      <rPr>
        <b/>
        <sz val="9"/>
        <color theme="1"/>
        <rFont val="Arial"/>
        <family val="2"/>
      </rPr>
      <t>Finalizado</t>
    </r>
    <r>
      <rPr>
        <sz val="9"/>
        <color theme="1"/>
        <rFont val="Arial"/>
        <family val="2"/>
      </rPr>
      <t xml:space="preserve">. Dando cumplimiento con el plan de mejoramiento de control interno se construyó documento diagnostico y plan de implementación de arquitectura empresarial
https://cceficiente.sharepoint.com/cce/Documentos%20compartidos/Forms/AllItems.aspx?viewid=2137f15e%2D5c4e%2D4302%2Dadb7%2D8f53941bacf7&amp;id=%2Fcce%2FDocumentos%20compartidos%2FSIDT%2F40%2DPROYECTOS%2F2%2DProyTecnoInfo%2FPMO%2FPortafolio%20Proyectos%2FProyectos%20Activos%2FCCE%2D1902%2DArquitecturaEmpresarial%2F2%2DPlaneaci%C3%B3n
</t>
    </r>
  </si>
  <si>
    <t>Por ser una actividad del largo alcance, continúa su ejecución durante el año 2020</t>
  </si>
  <si>
    <t>Ver hoja de vida de indicador del Proceso de Seguridad de la Información https://teams.microsoft.com/_#/files/General?threadId=19%3A1f4870bcb5f94c479b3d11112ecc905d%40thread.skype&amp;ctx=channel&amp;context=12.%2520RAE%2520Diciembre%252FPlan%2520de%2520acci%25C3%25B3n%2520IDT%252FIndicadores.  
En el siguiente enlace se encuentra el detalle del plan de mejoramiento de seguridad de la información
https://cceficiente.sharepoint.com/:x:/r/cce/_layouts/15/Doc.aspx?sourcedoc=%7B188A4080-A1ED-45EA-8548-3C922A031642%7D&amp;file=20190710_PLAN%20DE%20MEJORAMIENTO_SI.xlsx&amp;action=default&amp;mobileredirect=true</t>
  </si>
  <si>
    <t>Al cierre de la vigencia fiscal de 2019 se  adelantaron 215 de las 230 adquisiones consignadas en el PAA, para un avance del 93,5%</t>
  </si>
  <si>
    <t>Para cierre de 4Q se realizó Resolución de Nombramiento para los cargo vacantes de: Analista T2  Gardo 6 de la Subdirección de Gestión Contractual; Analista T2 Grado 6 de la Secretaría General; Técnico Asistencial O1 Grado 7 de la Secretaría General y Tecnico Asistencial O1 grado 7 de la Secretaría General</t>
  </si>
  <si>
    <t>Res. 2039 de 20/12/2019 Sara Milena Nuñez
Res. 2038 de 26/12/2019 Johanna Riaño Ruiz
Res.002 de 2020  Ana Lucía Fandiño
Res. 2042 de 2019 Javier Forero</t>
  </si>
  <si>
    <t>A cierre de 4Q el reporte de el indicador de rotación fue del 4.6% los resultados del indicador se actualizaron en la hoja de vida de indicadores</t>
  </si>
  <si>
    <t>Retiro de Sandra Milena Vasquez Res. 2050 de 26/12/2019</t>
  </si>
  <si>
    <t>Se actualizaron todos los indicadores a corte 31 de diciembre los cuales se pueden visualizar en la Hoja de Vida de indicadores</t>
  </si>
  <si>
    <t>El cumplimiento del Plan Institucional de Capacitación a cierre del 4Q fue del 100% los resultados se pueden evidenciar en la Hoja de vida de Indicadores</t>
  </si>
  <si>
    <t>El cronograma de Bienestar e insentivos se actualizó a corte 31 de diciembre y a corte de 4Q contó con un cumplimiento 95% en virtud de que en el mes de octubre se programó una actividad de voluntariados que fue reprogramada para el mes de diciembre. los resultados se pueden visualizar en la hoja de vida de indicadores</t>
  </si>
  <si>
    <t>Se presentó el total de ejecución del PAAC 2019 a control interno para su posterior evaluación. Se adjuntaron las evidencias del seguimiento y el resultado para del seguimiento para  Planeación fue del 90%.</t>
  </si>
  <si>
    <t>Las actividades que no se ejecutaron en cada periodo planificado fue debido a la disponibilidad de recursos y proveedores, para lo cual se reprogramaban y se desarrollaron en otras fechas. Como medida de acción se desarrolla el plan de trabajo del SG-SST el cual es el plan de accion de acuerdo a los lineamientos de la resolucion 312 de 2019, para dar cumplimiento y el mejoramiento continuo para lograr el 100%, el plan se encuentra en el siguiente link https://www.colombiacompra.gov.co/sites/cce_public/files/cce_tienda_virtual/plan_de_trabajo_sg-sst_2020.pdf, junto con el informe de rendicion 2019 del SG-SST</t>
  </si>
  <si>
    <t>El cumplimiento del SG-SST para 2019 fue de 96,3%. Las actividades que no se ejecutaron en cada periodo planificado fue debido a la disponibilidad de recursos y proveedores, para lo cual se reprogramaban y se desarrollaron en otras fechas. Como medida de acción se desarrolla el plan de trabajo del SG-SST el cual es el plan de accion de acuerdo a los lineamientos de la resolucion 312 de 2019, para dar cumplimiento y el mejoramiento continuo para lograr el 100%, el plan se encuentra en el siguiente link https://www.colombiacompra.gov.co/sites/cce_public/files/cce_tienda_virtual/plan_de_trabajo_sg-sst_2020.pdf, junto con el informe de rendicion 2019 del SG-SST</t>
  </si>
  <si>
    <t>Decreto 1822 de 2019 y 1823 de 2019 Actividad finalizada.</t>
  </si>
  <si>
    <t>El documento aprobado se encuentra en el siguiente link: https://www.colombiacompra.gov.co/sites/cce_public/files/cce_documentos/plan_anual_vacantes_2019.pdf
En el mes de, octubre se inició el proceso de selección para el cargo de Subdirector de Estudios de Mercado y Abastecimiento Estratégico el cual no ha culminado.  en el mes de noviembre no se realizaron procesos de selección.  en diciembre y con la autorización de la Secretaría General se iniciaron los procesos de selección con la solicitud de documentación a los candidatos, el cierre del proceso culminó con la aceptación del nombramiento por parte de los candidatos. al cierre de 4Q el promedio de dias de los procesos de selección realizados es de 19 días los documentos donde se puede evidenciar la información es en las carpetas de los candidatos seleccionados que fueron: Johanna Riaño, Analista T2 grado 6; Sara Milena Nuñez, Analista T2 Grado 6; Ana Lucía Fandiño, Analista T2 grado 4, Javier Forero Clavijo, Tecnico asistencial O1 grado 7</t>
  </si>
  <si>
    <t>El documento aprobado se encuentra en el siguiente link: https://www.colombiacompra.gov.co/sites/cce_public/files/cce_documentos/pic_2019_0.pdf
al cierre del 4Q que incluye los meses de Octubre, noviembre y diciembre se efectuaron todas las capacitaciones programadas en los diferentes meses. La evidencia reposa en las carpetas de Asistencia a capacitación.</t>
  </si>
  <si>
    <t>Las evidencias se encuentra de manera virtual en Teams, con grupos diferentes para cada área y cada Subdirector como responsable. Las Evaluaciones de Desempeño laboral estan pactadas para una vigencia anual del 1 de febrero al 31 de enero del año siguiente, por lo tanto el cierre de las evaluaciones de desempeño laboral deben realizarse en el mes de febrero de 2020.</t>
  </si>
  <si>
    <t>El documento aprobado se encuentra en el siguiente link: https://www.colombiacompra.gov.co/sites/cce_public/files/cce_documentos/programa_de_bienestar_social_e_incentivos_2019.pdf
La Ejecución del plan de Bienestar Social e insentivos correspondiente al 4Q que incluye los meses de Octubre, Noviembre y Diciembre fue del 95% teniendo en cuenta  que en el mes de octubre se programó una actividad de voluntariado que no se realizó y que fue reprogramada para en el mes de diciembre.</t>
  </si>
  <si>
    <t>14/17</t>
  </si>
  <si>
    <t>Frente al cumplimiento del cronograma para los meses de octubre- noviembre-diciembre de 2019 se desagrega de la siguiente manera :
1. Entregables PAAC, total 1 entregados 1: Cumplimiento 100%
2. Entregables Planeacion Estratégica total 1, entregados 1, Cumplimiento 100%
3. Gestión Presupuestal; Total 4  Entregados 4
4. FURAG; Total 1, entregados 1
5. Implementacion MiPG; Total 1, entregados 1, Cumplimiento 100%
6. Entes de control; Total 1, entregados 1
7. Evaluación y Desempeño Institucional; Total 4; Entregados 4 Cumplimiento 100%
8. Informes de Ley y Complementarios; Total 4, Entregados 1
Ver hoja de vida de indicador: https://teams.microsoft.com/_#/files/General?threadId=19%3A42ac133e689e4e7ca3ce0b58d9b202cc%40thread.skype&amp;ctx=channel&amp;context=RAE%2520diciembre%252FPlan%2520de%2520acci%25C3%25B3n%2520Q4%252FIndicadores</t>
  </si>
  <si>
    <t>PETI actualizado por el Subdirector de tecnología, aprobado por el comité de desempeño y publicado en la página de la entidad, el 5 de diciembre de 2019. 
Link del documento: https://www.colombiacompra.gov.co/sites/cce_public/files/cce_tienda_virtual/plan_estrategico_de_tecnologias_de_la_informacion_-_peti.pdf</t>
  </si>
  <si>
    <t>Actividad terminada, documento publicado en la página web de la Agencia
Link del documento:
https://www.colombiacompra.gov.co/sites/cce_public/files/cce_documentos/cce-sig-pl-02_plan_de_tratamiento_de_riesgos.pdf</t>
  </si>
  <si>
    <t>Actividad terminada, documento publicado en la página web de la Agencia
Link del documento:
https://www.colombiacompra.gov.co/sites/cce_public/files/cce_documentos/cce-sig-pl-01_plan_de_seguridad_de_la_informacion.pdf</t>
  </si>
  <si>
    <t xml:space="preserve">1. Con corte a 31 de diciembre de 2019 se emitieron caurenta y un (41) informes de ley, equivalentes al 100% del total de informes que se emitirán durante 2019.
2. Se realizaron los quince (15) trabajos de auditoría a procedimientos asociados a nueve (9) procesos. 
3. Con corte a 31 de diciembre, Control Interno efectuó dieciocho (18) ejercicios de asesoría.
4. Con corte a 31 de diciembre, Control Interno asistió a doce (12) capacitaciones y/o otros escenarios de cualificación y relacionamiento de la gestión del área.   
Conforme lo anterior, con corte a 31 diciembre  de la vigencia 2019,  ejecutó en términos, un 100% del Plan Anual de Auditoría. </t>
  </si>
  <si>
    <t xml:space="preserve">La lista de asistencia se encuentra en el Sharepoint CPI, disponible en Planeación Dirección General/ Diciembre de TEAMS. </t>
  </si>
  <si>
    <t>Los informes corresponden a los pilotos en curso de Positiva y el Instituto Nacional Cancerológico. Los documentos reposan en el Sharepoint de la Entidad, disponibleS en Planeación Dirección General/ Diciembre de TEAMS. 
En el Q4 se adelantaron mesas de trabajo con el MINtic para el desarrollo de un piloto de CPI aplicado a herramientas de Inteligencia Artificial que permitan incrementar la efectividad en la prestación de un servicio público. Esto en cumplimiento del CONPES 3975 de 2019 (Política Nacional de Transformación Digital e Inteligencia Artificial). Aunque se avanzó en la documentación de las necesidades insatisfechas, el documento definitivo quedó pendiente de entrega para el mes de enero de 2020.</t>
  </si>
  <si>
    <t xml:space="preserve">El Acuerdo Marco de tiquetes II, fue puesto en operación en la tienda el 20 de marzo. El AM de seguros de vehículos II fue puesto en operación en la tienda el 9 de julio. 
Para el mes de octubre entraron en operación los siguientes AM: Dotaciones Escolares II, Nube pública III, Material de Intendencia II
Para el mes de noviembre entraron en operación los siguientes AM:  Nube Privada III y Compra o alquiler de Equipos Tecnológicos y Periféricos. 
Para el mes de diciembre  fueron  adjudicados y  puestos en operación el AM  Dotación de vestuario III, el AM  Motocicletas, cuatrimotos y motocarros II  y  El AM  de Aseo y Cafetería III.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 </t>
  </si>
  <si>
    <t>El Acuerdo Marco Derivados de papel, cartón y corrugado se publicó en la TVEC en el mes de julio, y cuenta con parámetro de sostenibilidad ambiental. 
El Acuerdo Marco de Dotación Escolar II se adjudico el 27 de septiembre, y entro en operación en la TVEC el 25  de octubre.  
El Acuerdo Marco de Compra o alquiler de Equipos Tecnológicos y Periféricos entro en operación el 22 de noviembre. Y  el Acuerdo Marco de Nubre privada III entro en operación el 22 de noviembre. 
Para el mes de diciembre  fueron  adjudicados y  puestos en operación el AM  Dotación de vestuario III, el AM  Motocicletas, cuatrimotos y motocarros II  y  El AM  de Aseo y Cafetería III.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</si>
  <si>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0.5</t>
  </si>
  <si>
    <t>Los acuerdos de gestión se pueden visualizar en este link: https://www.colombiacompra.gov.co/transparencia/funcionarios-y-contratistas/funcionarios-directivos.
A corte 31 de diciembre se ejecutó la actividada al 100% El cierre de los acuerdo de Gestión por el superior jerárquico debe realizarse en el término máximo de tres (3) meses después de finalizar la vigencia, de acuerdo con el grado de cumplimiento de los resultados alcanzados por el gerente público, con base en los indicadores determinados. Lo anterior de acuerdo con lo establecido en el numeral 3° del artículo 50 de la Ley 909 de 2004. por lo anterior el cierre de los acuerdos de gestión se realizará a corte 31 de marzo actividad que será registrada en el Plan de acción 2020</t>
  </si>
  <si>
    <t>Se implementó el aplicativo  Kactus al cierre de la vigencia quedó operando y funcionando efectivamente. en el mes de diciembre efectuó la liquidación de la nómina con el aplicativo Kactus.</t>
  </si>
  <si>
    <t>El documento aprobado se encuentra en el siguiente link: https://www.colombiacompra.gov.co/sites/cce_public/files/cce_documentos/plan_estrategico_de_talento_humano_2019.pdf
El Plan Estratégico de Talento Humano agrupa el Plan de Bienestar, el Plan de Capacitación, el Plan Anual de vacantes y el Plan de Previsión de Recursos Humanos, debido a que no fue posible realizar una actividad programada en el mes de octubre la cual fue reprogramada y realizada en el mes de diciembre el Plan de Bienestar en el mes de octubre cerro con el 95%</t>
  </si>
  <si>
    <t>• El primero de abril de 2019 se expidió la Resolución 1798 de 2019 que implementó, desarrolló y publicó los Documentos Tipos de Licitación de Obra Pública de Infraestructura de Transporte. 
• El 22 de diciembre de 2019 se publicaron a observaciones, los borradores de la segunda versión de los Documentos Tipos de Licitación de Obra Pública de Infraestructura de Transporte y los Documentos Tipo de Selección Abreviada de Menor Cuantía para Infraestructura de Transporte. Estos Documentos estarán publicados para observaciones hasta el 20 de enero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</si>
</sst>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quot;$&quot;\ * #,##0_-;\-&quot;$&quot;\ * #,##0_-;_-&quot;$&quot;\ * &quot;-&quot;_-;_-@_-"/>
  </numFmts>
  <fonts count="63"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name val="Calibri"/>
      <family val="2"/>
    </font>
    <font>
      <sz val="10"/>
      <color rgb="FF000000"/>
      <name val="Calibri"/>
      <family val="2"/>
    </font>
    <font>
      <sz val="10"/>
      <color rgb="FF000000"/>
      <name val="Calibri"/>
      <family val="2"/>
      <scheme val="minor"/>
    </font>
    <font>
      <b/>
      <sz val="9"/>
      <color indexed="81"/>
      <name val="Tahoma"/>
      <family val="2"/>
    </font>
    <font>
      <i/>
      <sz val="28"/>
      <color theme="4" tint="-0.249977111117893"/>
      <name val="Calibri"/>
      <family val="2"/>
      <scheme val="minor"/>
    </font>
    <font>
      <sz val="10"/>
      <color rgb="FFFF0000"/>
      <name val="Calibri"/>
      <family val="2"/>
      <scheme val="minor"/>
    </font>
    <font>
      <b/>
      <i/>
      <sz val="48"/>
      <color theme="4" tint="-0.249977111117893"/>
      <name val="Calibri"/>
      <family val="2"/>
      <scheme val="minor"/>
    </font>
    <font>
      <b/>
      <sz val="18"/>
      <color theme="1"/>
      <name val="Calibri"/>
      <family val="2"/>
      <scheme val="minor"/>
    </font>
    <font>
      <sz val="18"/>
      <color theme="1"/>
      <name val="Calibri"/>
      <family val="2"/>
      <scheme val="minor"/>
    </font>
    <font>
      <sz val="11"/>
      <color rgb="FFFF0000"/>
      <name val="Calibri"/>
      <family val="2"/>
      <scheme val="minor"/>
    </font>
    <font>
      <i/>
      <sz val="28"/>
      <color rgb="FFFF0000"/>
      <name val="Calibri"/>
      <family val="2"/>
      <scheme val="minor"/>
    </font>
    <font>
      <sz val="11"/>
      <color rgb="FF333333"/>
      <name val="Arial"/>
      <family val="2"/>
    </font>
    <font>
      <b/>
      <sz val="11"/>
      <color theme="0"/>
      <name val="Calibri"/>
      <family val="2"/>
      <scheme val="minor"/>
    </font>
    <font>
      <sz val="11"/>
      <color rgb="FFC00000"/>
      <name val="Calibri"/>
      <family val="2"/>
      <scheme val="minor"/>
    </font>
    <font>
      <sz val="11"/>
      <name val="Calibri"/>
      <family val="2"/>
      <scheme val="minor"/>
    </font>
    <font>
      <b/>
      <sz val="18"/>
      <color theme="0"/>
      <name val="Calibri"/>
      <family val="2"/>
      <scheme val="minor"/>
    </font>
    <font>
      <sz val="10"/>
      <color theme="2" tint="-0.89999084444715716"/>
      <name val="Calibri"/>
      <family val="2"/>
      <scheme val="minor"/>
    </font>
    <font>
      <sz val="11"/>
      <color theme="1"/>
      <name val="Arial Nova Light"/>
      <family val="2"/>
    </font>
    <font>
      <b/>
      <sz val="11"/>
      <color theme="1"/>
      <name val="Arial Nova Light"/>
      <family val="2"/>
    </font>
    <font>
      <b/>
      <sz val="10"/>
      <color theme="1"/>
      <name val="Arial Nova Light"/>
      <family val="2"/>
    </font>
    <font>
      <b/>
      <sz val="9"/>
      <color theme="1"/>
      <name val="Arial Nova Light"/>
      <family val="2"/>
    </font>
    <font>
      <sz val="11"/>
      <color theme="1"/>
      <name val="Calibri"/>
      <family val="2"/>
      <scheme val="minor"/>
    </font>
    <font>
      <b/>
      <sz val="16"/>
      <color theme="1"/>
      <name val="Calibri"/>
      <family val="2"/>
      <scheme val="minor"/>
    </font>
    <font>
      <sz val="11"/>
      <color rgb="FFFF0000"/>
      <name val="Arial Nova Light"/>
      <family val="2"/>
    </font>
    <font>
      <b/>
      <sz val="10"/>
      <color theme="0"/>
      <name val="Calibri"/>
      <family val="2"/>
      <scheme val="minor"/>
    </font>
    <font>
      <sz val="8"/>
      <name val="Calibri"/>
      <family val="2"/>
      <scheme val="minor"/>
    </font>
    <font>
      <b/>
      <sz val="12"/>
      <color theme="8" tint="-0.499984740745262"/>
      <name val="Calibri"/>
      <family val="2"/>
      <scheme val="minor"/>
    </font>
    <font>
      <b/>
      <sz val="12"/>
      <color theme="4" tint="-0.249977111117893"/>
      <name val="Calibri"/>
      <family val="2"/>
      <scheme val="minor"/>
    </font>
    <font>
      <b/>
      <sz val="10"/>
      <color theme="1" tint="0.249977111117893"/>
      <name val="Calibri"/>
      <family val="2"/>
      <scheme val="minor"/>
    </font>
    <font>
      <b/>
      <sz val="10"/>
      <color rgb="FFFF0000"/>
      <name val="Calibri"/>
      <family val="2"/>
      <scheme val="minor"/>
    </font>
    <font>
      <b/>
      <sz val="16"/>
      <color theme="4" tint="-0.249977111117893"/>
      <name val="Calibri"/>
      <family val="2"/>
      <scheme val="minor"/>
    </font>
    <font>
      <b/>
      <sz val="26"/>
      <color theme="4" tint="-0.499984740745262"/>
      <name val="Calibri"/>
      <family val="2"/>
      <scheme val="minor"/>
    </font>
    <font>
      <sz val="12"/>
      <color theme="1"/>
      <name val="Calibri"/>
      <family val="2"/>
      <scheme val="minor"/>
    </font>
    <font>
      <b/>
      <sz val="26"/>
      <color theme="1"/>
      <name val="Calibri"/>
      <family val="2"/>
      <scheme val="minor"/>
    </font>
    <font>
      <b/>
      <sz val="10"/>
      <color theme="0"/>
      <name val="Arial"/>
      <family val="2"/>
    </font>
    <font>
      <b/>
      <sz val="14"/>
      <color theme="1"/>
      <name val="Calibri"/>
      <family val="2"/>
      <scheme val="minor"/>
    </font>
    <font>
      <sz val="9"/>
      <color theme="1"/>
      <name val="Calibri"/>
      <family val="2"/>
      <scheme val="minor"/>
    </font>
    <font>
      <sz val="9"/>
      <name val="Calibri"/>
      <family val="2"/>
      <scheme val="minor"/>
    </font>
    <font>
      <sz val="9"/>
      <color rgb="FFFF0000"/>
      <name val="Calibri"/>
      <family val="2"/>
      <scheme val="minor"/>
    </font>
    <font>
      <sz val="9"/>
      <color rgb="FF000000"/>
      <name val="Calibri"/>
      <family val="2"/>
      <scheme val="minor"/>
    </font>
    <font>
      <u/>
      <sz val="11"/>
      <color theme="10"/>
      <name val="Calibri"/>
      <family val="2"/>
      <scheme val="minor"/>
    </font>
    <font>
      <u/>
      <sz val="18"/>
      <color theme="10"/>
      <name val="Calibri"/>
      <family val="2"/>
      <scheme val="minor"/>
    </font>
    <font>
      <b/>
      <sz val="28"/>
      <color theme="1" tint="0.249977111117893"/>
      <name val="Calibri"/>
      <family val="2"/>
      <scheme val="minor"/>
    </font>
    <font>
      <strike/>
      <sz val="9"/>
      <color theme="1"/>
      <name val="Calibri"/>
      <family val="2"/>
      <scheme val="minor"/>
    </font>
    <font>
      <sz val="22"/>
      <color theme="1"/>
      <name val="Calibri"/>
      <family val="2"/>
      <scheme val="minor"/>
    </font>
    <font>
      <b/>
      <sz val="18"/>
      <color theme="4" tint="-0.499984740745262"/>
      <name val="Calibri"/>
      <family val="2"/>
      <scheme val="minor"/>
    </font>
    <font>
      <sz val="9"/>
      <color theme="1"/>
      <name val="Arial"/>
      <family val="2"/>
    </font>
    <font>
      <b/>
      <sz val="9"/>
      <color theme="0"/>
      <name val="Arial"/>
      <family val="2"/>
    </font>
    <font>
      <b/>
      <sz val="9"/>
      <name val="Arial"/>
      <family val="2"/>
    </font>
    <font>
      <b/>
      <sz val="9"/>
      <color theme="1"/>
      <name val="Arial"/>
      <family val="2"/>
    </font>
    <font>
      <b/>
      <sz val="11"/>
      <color theme="1"/>
      <name val="Arial"/>
      <family val="2"/>
    </font>
    <font>
      <sz val="9"/>
      <name val="Arial"/>
      <family val="2"/>
    </font>
    <font>
      <sz val="10"/>
      <color theme="1"/>
      <name val="Arial"/>
      <family val="2"/>
    </font>
    <font>
      <b/>
      <sz val="10"/>
      <color theme="1"/>
      <name val="Arial"/>
      <family val="2"/>
    </font>
    <font>
      <u/>
      <sz val="9"/>
      <color theme="1"/>
      <name val="Arial"/>
      <family val="2"/>
    </font>
    <font>
      <sz val="9"/>
      <color indexed="81"/>
      <name val="Tahoma"/>
      <family val="2"/>
    </font>
    <font>
      <u/>
      <sz val="10"/>
      <color theme="10"/>
      <name val="Calibri"/>
      <family val="2"/>
      <scheme val="minor"/>
    </font>
    <font>
      <u/>
      <sz val="9"/>
      <name val="Arial"/>
      <family val="2"/>
    </font>
  </fonts>
  <fills count="2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8000"/>
        <bgColor indexed="64"/>
      </patternFill>
    </fill>
    <fill>
      <patternFill patternType="solid">
        <fgColor rgb="FF009900"/>
        <bgColor indexed="64"/>
      </patternFill>
    </fill>
    <fill>
      <patternFill patternType="solid">
        <fgColor theme="5"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1515"/>
        <bgColor indexed="64"/>
      </patternFill>
    </fill>
    <fill>
      <patternFill patternType="solid">
        <fgColor rgb="FFFF0000"/>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13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theme="4" tint="0.39994506668294322"/>
      </left>
      <right style="double">
        <color theme="4" tint="0.39994506668294322"/>
      </right>
      <top style="double">
        <color theme="4" tint="0.39994506668294322"/>
      </top>
      <bottom style="double">
        <color theme="4" tint="0.39994506668294322"/>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theme="0"/>
      </left>
      <right style="thin">
        <color theme="0"/>
      </right>
      <top style="medium">
        <color indexed="64"/>
      </top>
      <bottom style="thin">
        <color theme="0"/>
      </bottom>
      <diagonal/>
    </border>
    <border>
      <left style="thin">
        <color theme="0"/>
      </left>
      <right/>
      <top style="medium">
        <color indexed="64"/>
      </top>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thin">
        <color theme="2" tint="-9.9978637043366805E-2"/>
      </left>
      <right style="medium">
        <color theme="2" tint="-9.9978637043366805E-2"/>
      </right>
      <top style="thin">
        <color theme="2" tint="-9.9978637043366805E-2"/>
      </top>
      <bottom style="medium">
        <color theme="2" tint="-9.9978637043366805E-2"/>
      </bottom>
      <diagonal/>
    </border>
    <border>
      <left style="thin">
        <color theme="2" tint="-9.9978637043366805E-2"/>
      </left>
      <right style="thin">
        <color theme="2" tint="-9.9978637043366805E-2"/>
      </right>
      <top style="thin">
        <color theme="2" tint="-9.9978637043366805E-2"/>
      </top>
      <bottom style="medium">
        <color theme="2" tint="-9.9978637043366805E-2"/>
      </bottom>
      <diagonal/>
    </border>
    <border>
      <left/>
      <right style="thin">
        <color theme="2" tint="-9.9978637043366805E-2"/>
      </right>
      <top style="thin">
        <color theme="2" tint="-9.9978637043366805E-2"/>
      </top>
      <bottom style="medium">
        <color theme="2" tint="-9.9978637043366805E-2"/>
      </bottom>
      <diagonal/>
    </border>
    <border>
      <left style="medium">
        <color theme="2" tint="-9.9978637043366805E-2"/>
      </left>
      <right/>
      <top style="thin">
        <color theme="2" tint="-9.9978637043366805E-2"/>
      </top>
      <bottom style="medium">
        <color theme="2" tint="-9.9978637043366805E-2"/>
      </bottom>
      <diagonal/>
    </border>
    <border>
      <left style="thin">
        <color theme="2" tint="-9.9978637043366805E-2"/>
      </left>
      <right style="medium">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medium">
        <color theme="2" tint="-9.9978637043366805E-2"/>
      </left>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style="thin">
        <color theme="2" tint="-9.9978637043366805E-2"/>
      </right>
      <top/>
      <bottom style="thin">
        <color theme="2" tint="-9.9978637043366805E-2"/>
      </bottom>
      <diagonal/>
    </border>
    <border>
      <left style="medium">
        <color theme="2" tint="-9.9978637043366805E-2"/>
      </left>
      <right/>
      <top/>
      <bottom style="thin">
        <color theme="2" tint="-9.9978637043366805E-2"/>
      </bottom>
      <diagonal/>
    </border>
    <border>
      <left style="thin">
        <color theme="2" tint="-9.9978637043366805E-2"/>
      </left>
      <right style="medium">
        <color theme="2" tint="-9.9978637043366805E-2"/>
      </right>
      <top style="medium">
        <color theme="2" tint="-9.9978637043366805E-2"/>
      </top>
      <bottom style="thin">
        <color theme="2" tint="-9.9978637043366805E-2"/>
      </bottom>
      <diagonal/>
    </border>
    <border>
      <left style="thin">
        <color theme="2" tint="-9.9978637043366805E-2"/>
      </left>
      <right style="thin">
        <color theme="2" tint="-9.9978637043366805E-2"/>
      </right>
      <top style="medium">
        <color theme="2" tint="-9.9978637043366805E-2"/>
      </top>
      <bottom style="thin">
        <color theme="2" tint="-9.9978637043366805E-2"/>
      </bottom>
      <diagonal/>
    </border>
    <border>
      <left style="thin">
        <color theme="2" tint="-9.9978637043366805E-2"/>
      </left>
      <right style="thin">
        <color theme="2" tint="-9.9978637043366805E-2"/>
      </right>
      <top style="medium">
        <color theme="2" tint="-9.9978637043366805E-2"/>
      </top>
      <bottom/>
      <diagonal/>
    </border>
    <border>
      <left/>
      <right style="thin">
        <color theme="2" tint="-9.9978637043366805E-2"/>
      </right>
      <top style="medium">
        <color theme="2" tint="-9.9978637043366805E-2"/>
      </top>
      <bottom/>
      <diagonal/>
    </border>
    <border>
      <left style="medium">
        <color theme="2" tint="-9.9978637043366805E-2"/>
      </left>
      <right/>
      <top style="medium">
        <color theme="2" tint="-9.9978637043366805E-2"/>
      </top>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ouble">
        <color theme="2" tint="-9.9978637043366805E-2"/>
      </bottom>
      <diagonal/>
    </border>
    <border>
      <left/>
      <right/>
      <top/>
      <bottom style="thin">
        <color theme="2" tint="-9.9978637043366805E-2"/>
      </bottom>
      <diagonal/>
    </border>
    <border>
      <left/>
      <right/>
      <top/>
      <bottom style="medium">
        <color theme="2" tint="-9.9978637043366805E-2"/>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bottom style="medium">
        <color indexed="64"/>
      </bottom>
      <diagonal/>
    </border>
    <border>
      <left style="thin">
        <color theme="0"/>
      </left>
      <right style="medium">
        <color indexed="64"/>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theme="2" tint="-9.9978637043366805E-2"/>
      </left>
      <right style="thin">
        <color theme="2" tint="-9.9978637043366805E-2"/>
      </right>
      <top style="medium">
        <color theme="2" tint="-9.9978637043366805E-2"/>
      </top>
      <bottom style="thin">
        <color theme="2" tint="-9.9978637043366805E-2"/>
      </bottom>
      <diagonal/>
    </border>
    <border>
      <left/>
      <right style="thin">
        <color theme="2" tint="-9.9978637043366805E-2"/>
      </right>
      <top style="medium">
        <color theme="2" tint="-9.9978637043366805E-2"/>
      </top>
      <bottom style="thin">
        <color theme="2" tint="-9.9978637043366805E-2"/>
      </bottom>
      <diagonal/>
    </border>
    <border>
      <left style="thin">
        <color theme="2" tint="-9.9978637043366805E-2"/>
      </left>
      <right style="medium">
        <color theme="2" tint="-9.9978637043366805E-2"/>
      </right>
      <top style="medium">
        <color theme="2" tint="-9.9978637043366805E-2"/>
      </top>
      <bottom/>
      <diagonal/>
    </border>
    <border>
      <left style="thin">
        <color theme="2" tint="-9.9978637043366805E-2"/>
      </left>
      <right style="medium">
        <color theme="2" tint="-9.9978637043366805E-2"/>
      </right>
      <top/>
      <bottom style="medium">
        <color theme="2" tint="-9.9978637043366805E-2"/>
      </bottom>
      <diagonal/>
    </border>
    <border>
      <left style="medium">
        <color theme="2" tint="-9.9978637043366805E-2"/>
      </left>
      <right style="medium">
        <color theme="2" tint="-9.9978637043366805E-2"/>
      </right>
      <top style="medium">
        <color theme="2" tint="-9.9978637043366805E-2"/>
      </top>
      <bottom/>
      <diagonal/>
    </border>
    <border>
      <left style="medium">
        <color theme="2" tint="-9.9978637043366805E-2"/>
      </left>
      <right style="medium">
        <color theme="2" tint="-9.9978637043366805E-2"/>
      </right>
      <top/>
      <bottom style="medium">
        <color theme="2" tint="-9.9978637043366805E-2"/>
      </bottom>
      <diagonal/>
    </border>
    <border>
      <left style="medium">
        <color theme="2" tint="-9.9978637043366805E-2"/>
      </left>
      <right style="thin">
        <color theme="2" tint="-9.9978637043366805E-2"/>
      </right>
      <top style="medium">
        <color theme="2" tint="-9.9978637043366805E-2"/>
      </top>
      <bottom/>
      <diagonal/>
    </border>
    <border>
      <left style="medium">
        <color theme="2" tint="-9.9978637043366805E-2"/>
      </left>
      <right style="thin">
        <color theme="2" tint="-9.9978637043366805E-2"/>
      </right>
      <top/>
      <bottom style="medium">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style="medium">
        <color theme="2" tint="-9.9978637043366805E-2"/>
      </bottom>
      <diagonal/>
    </border>
    <border>
      <left style="thin">
        <color theme="2" tint="-9.9978637043366805E-2"/>
      </left>
      <right style="medium">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style="medium">
        <color indexed="64"/>
      </left>
      <right/>
      <top style="medium">
        <color theme="2" tint="-9.9978637043366805E-2"/>
      </top>
      <bottom/>
      <diagonal/>
    </border>
    <border>
      <left/>
      <right/>
      <top style="medium">
        <color theme="2" tint="-9.9978637043366805E-2"/>
      </top>
      <bottom/>
      <diagonal/>
    </border>
    <border>
      <left/>
      <right style="medium">
        <color theme="2" tint="-9.9978637043366805E-2"/>
      </right>
      <top style="medium">
        <color theme="2" tint="-9.9978637043366805E-2"/>
      </top>
      <bottom/>
      <diagonal/>
    </border>
    <border>
      <left style="medium">
        <color indexed="64"/>
      </left>
      <right/>
      <top/>
      <bottom style="medium">
        <color theme="2" tint="-9.9978637043366805E-2"/>
      </bottom>
      <diagonal/>
    </border>
    <border>
      <left/>
      <right style="medium">
        <color theme="2" tint="-9.9978637043366805E-2"/>
      </right>
      <top/>
      <bottom style="medium">
        <color theme="2" tint="-9.9978637043366805E-2"/>
      </bottom>
      <diagonal/>
    </border>
  </borders>
  <cellStyleXfs count="26">
    <xf numFmtId="0" fontId="0" fillId="0" borderId="0"/>
    <xf numFmtId="9" fontId="26" fillId="0" borderId="0" applyFont="0" applyFill="0" applyBorder="0" applyAlignment="0" applyProtection="0"/>
    <xf numFmtId="41" fontId="26" fillId="0" borderId="0" applyFont="0" applyFill="0" applyBorder="0" applyAlignment="0" applyProtection="0"/>
    <xf numFmtId="0" fontId="26" fillId="0" borderId="0"/>
    <xf numFmtId="0" fontId="26" fillId="0" borderId="0"/>
    <xf numFmtId="0" fontId="26" fillId="0" borderId="0"/>
    <xf numFmtId="0" fontId="26" fillId="0" borderId="0"/>
    <xf numFmtId="9" fontId="37" fillId="0" borderId="0" applyFont="0" applyFill="0" applyBorder="0" applyAlignment="0" applyProtection="0"/>
    <xf numFmtId="0" fontId="45" fillId="0" borderId="0" applyNumberForma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45" fillId="0" borderId="0" applyNumberFormat="0" applyFill="0" applyBorder="0" applyAlignment="0" applyProtection="0"/>
    <xf numFmtId="164"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cellStyleXfs>
  <cellXfs count="718">
    <xf numFmtId="0" fontId="0" fillId="0" borderId="0" xfId="0"/>
    <xf numFmtId="0" fontId="2"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readingOrder="1"/>
    </xf>
    <xf numFmtId="0" fontId="9" fillId="0" borderId="4" xfId="0" applyFont="1" applyBorder="1" applyAlignment="1">
      <alignment horizontal="center" vertical="center" wrapText="1"/>
    </xf>
    <xf numFmtId="0" fontId="0" fillId="0" borderId="0" xfId="0" applyAlignment="1">
      <alignment wrapText="1"/>
    </xf>
    <xf numFmtId="0" fontId="2" fillId="5"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2" xfId="0" applyBorder="1"/>
    <xf numFmtId="0" fontId="2"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0" fillId="0" borderId="2" xfId="0" applyFill="1" applyBorder="1"/>
    <xf numFmtId="0" fontId="0" fillId="0" borderId="0" xfId="0" applyAlignment="1">
      <alignment horizontal="center"/>
    </xf>
    <xf numFmtId="0" fontId="0" fillId="0" borderId="2" xfId="0" applyBorder="1" applyAlignment="1">
      <alignment wrapText="1"/>
    </xf>
    <xf numFmtId="0" fontId="14" fillId="0" borderId="0" xfId="0" applyFont="1" applyAlignment="1">
      <alignment wrapText="1"/>
    </xf>
    <xf numFmtId="0" fontId="17" fillId="6" borderId="2" xfId="0" applyFont="1" applyFill="1" applyBorder="1" applyAlignment="1">
      <alignment horizontal="center" wrapText="1"/>
    </xf>
    <xf numFmtId="0" fontId="17" fillId="6" borderId="2" xfId="0" applyFont="1" applyFill="1" applyBorder="1" applyAlignment="1">
      <alignment horizontal="center"/>
    </xf>
    <xf numFmtId="0" fontId="4" fillId="4" borderId="2" xfId="0" applyFont="1" applyFill="1" applyBorder="1" applyAlignment="1">
      <alignment horizontal="center" vertical="center" wrapText="1"/>
    </xf>
    <xf numFmtId="0" fontId="0" fillId="7" borderId="2" xfId="0" applyFill="1" applyBorder="1" applyAlignment="1">
      <alignment wrapText="1"/>
    </xf>
    <xf numFmtId="0" fontId="0" fillId="7" borderId="5" xfId="0" applyFill="1" applyBorder="1" applyAlignment="1">
      <alignment wrapText="1"/>
    </xf>
    <xf numFmtId="0" fontId="0" fillId="0" borderId="0" xfId="0"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7" borderId="1" xfId="0" applyFont="1" applyFill="1" applyBorder="1" applyAlignment="1">
      <alignment vertical="center" wrapText="1"/>
    </xf>
    <xf numFmtId="0" fontId="6" fillId="0" borderId="2" xfId="0" applyFont="1" applyFill="1" applyBorder="1" applyAlignment="1">
      <alignment horizontal="left" vertical="center" wrapText="1" readingOrder="1"/>
    </xf>
    <xf numFmtId="0" fontId="2" fillId="0" borderId="2" xfId="0" applyFont="1" applyFill="1" applyBorder="1" applyAlignment="1">
      <alignment vertical="center" wrapText="1"/>
    </xf>
    <xf numFmtId="0" fontId="0" fillId="7" borderId="0" xfId="0" applyFill="1" applyAlignment="1">
      <alignment wrapText="1"/>
    </xf>
    <xf numFmtId="0" fontId="17" fillId="8" borderId="5" xfId="0" applyFont="1" applyFill="1" applyBorder="1" applyAlignment="1">
      <alignment horizontal="center"/>
    </xf>
    <xf numFmtId="0" fontId="0" fillId="0" borderId="0" xfId="0" applyFill="1" applyAlignment="1">
      <alignment wrapText="1"/>
    </xf>
    <xf numFmtId="0" fontId="2"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0" fillId="0" borderId="2" xfId="0" applyBorder="1" applyAlignment="1"/>
    <xf numFmtId="0" fontId="0" fillId="0" borderId="2" xfId="0" applyBorder="1" applyAlignment="1">
      <alignment horizontal="center"/>
    </xf>
    <xf numFmtId="0" fontId="4" fillId="4" borderId="2" xfId="0" applyFont="1" applyFill="1" applyBorder="1" applyAlignment="1">
      <alignment horizontal="center" vertical="center" wrapText="1"/>
    </xf>
    <xf numFmtId="0" fontId="4" fillId="0" borderId="2" xfId="0" applyFont="1" applyFill="1" applyBorder="1" applyAlignment="1">
      <alignment vertical="center" wrapText="1"/>
    </xf>
    <xf numFmtId="0" fontId="2" fillId="3"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13" fillId="0" borderId="0" xfId="0" applyFont="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4" fillId="0" borderId="8" xfId="0" applyFont="1"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7" xfId="0" applyBorder="1" applyAlignment="1">
      <alignment horizontal="left" vertical="center" wrapText="1" indent="1"/>
    </xf>
    <xf numFmtId="0" fontId="0" fillId="0" borderId="7" xfId="0" applyFill="1" applyBorder="1" applyAlignment="1">
      <alignment horizontal="left" vertical="center" wrapText="1" indent="1"/>
    </xf>
    <xf numFmtId="0" fontId="19" fillId="0" borderId="7" xfId="0" applyFont="1" applyFill="1" applyBorder="1" applyAlignment="1">
      <alignment horizontal="left" vertical="center" wrapText="1" indent="1"/>
    </xf>
    <xf numFmtId="0" fontId="19" fillId="0" borderId="7" xfId="0" applyFont="1" applyBorder="1" applyAlignment="1">
      <alignment horizontal="left" vertical="center" wrapText="1" indent="1"/>
    </xf>
    <xf numFmtId="0" fontId="0" fillId="0" borderId="8" xfId="0" applyBorder="1" applyAlignment="1">
      <alignment horizontal="left" vertical="center" wrapText="1" indent="1"/>
    </xf>
    <xf numFmtId="0" fontId="0" fillId="0" borderId="10" xfId="0" applyBorder="1" applyAlignment="1">
      <alignment horizontal="left" vertical="center" wrapText="1" indent="1"/>
    </xf>
    <xf numFmtId="0" fontId="20" fillId="9" borderId="6"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2" borderId="6" xfId="0" applyFont="1" applyFill="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2" fillId="0" borderId="12" xfId="0" applyFont="1" applyBorder="1" applyAlignment="1">
      <alignment horizontal="center" vertical="center" wrapText="1"/>
    </xf>
    <xf numFmtId="0" fontId="22" fillId="0" borderId="21" xfId="0" applyFont="1" applyBorder="1" applyAlignment="1">
      <alignment horizontal="center" vertical="center"/>
    </xf>
    <xf numFmtId="0" fontId="22" fillId="0" borderId="21"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2" fillId="0" borderId="16" xfId="0" applyFont="1" applyBorder="1" applyAlignment="1">
      <alignment horizontal="center" vertical="center"/>
    </xf>
    <xf numFmtId="0" fontId="23"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15" borderId="16" xfId="0" applyFont="1" applyFill="1" applyBorder="1" applyAlignment="1">
      <alignment horizontal="center" vertical="center" wrapText="1"/>
    </xf>
    <xf numFmtId="0" fontId="22" fillId="15" borderId="12" xfId="0" applyFont="1" applyFill="1" applyBorder="1" applyAlignment="1">
      <alignment horizontal="center" vertical="center" wrapText="1"/>
    </xf>
    <xf numFmtId="0" fontId="22" fillId="13" borderId="27"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4" borderId="16" xfId="0" applyFont="1" applyFill="1" applyBorder="1" applyAlignment="1">
      <alignment horizontal="center" vertical="center" wrapText="1"/>
    </xf>
    <xf numFmtId="0" fontId="22" fillId="13" borderId="16" xfId="0" applyFont="1" applyFill="1" applyBorder="1" applyAlignment="1">
      <alignment horizontal="center" vertical="center" wrapText="1"/>
    </xf>
    <xf numFmtId="0" fontId="22" fillId="14" borderId="29" xfId="0" applyFont="1" applyFill="1" applyBorder="1" applyAlignment="1">
      <alignment horizontal="center" vertical="center" wrapText="1"/>
    </xf>
    <xf numFmtId="0" fontId="22" fillId="16" borderId="14" xfId="0" applyFont="1" applyFill="1" applyBorder="1" applyAlignment="1">
      <alignment horizontal="center" vertical="center" wrapText="1"/>
    </xf>
    <xf numFmtId="0" fontId="22" fillId="0" borderId="22" xfId="0" applyFont="1" applyBorder="1" applyAlignment="1">
      <alignment horizontal="center" vertical="center"/>
    </xf>
    <xf numFmtId="0" fontId="22" fillId="0" borderId="32" xfId="0" applyFont="1" applyBorder="1" applyAlignment="1">
      <alignment horizontal="center" vertical="center" wrapText="1"/>
    </xf>
    <xf numFmtId="0" fontId="24" fillId="0" borderId="18" xfId="0" applyFont="1" applyBorder="1" applyAlignment="1">
      <alignment horizontal="center" vertical="center" wrapText="1"/>
    </xf>
    <xf numFmtId="0" fontId="22" fillId="12" borderId="19" xfId="0" applyFont="1" applyFill="1" applyBorder="1" applyAlignment="1">
      <alignment horizontal="center" vertical="center"/>
    </xf>
    <xf numFmtId="0" fontId="24" fillId="0" borderId="18" xfId="0" applyFont="1" applyBorder="1" applyAlignment="1">
      <alignment horizontal="center" vertical="center"/>
    </xf>
    <xf numFmtId="0" fontId="22" fillId="13" borderId="19" xfId="0" applyFont="1" applyFill="1" applyBorder="1" applyAlignment="1">
      <alignment horizontal="center" vertical="center"/>
    </xf>
    <xf numFmtId="0" fontId="24" fillId="0" borderId="20" xfId="0" applyFont="1" applyBorder="1" applyAlignment="1">
      <alignment horizontal="center" vertical="center"/>
    </xf>
    <xf numFmtId="0" fontId="22" fillId="14" borderId="23"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9" fontId="22" fillId="0" borderId="0" xfId="1" applyFont="1" applyAlignment="1">
      <alignment horizontal="center" vertical="center"/>
    </xf>
    <xf numFmtId="0" fontId="2" fillId="0" borderId="2" xfId="0" applyFont="1" applyBorder="1" applyAlignment="1">
      <alignment horizontal="center" vertical="center" wrapText="1"/>
    </xf>
    <xf numFmtId="0" fontId="28" fillId="13" borderId="28" xfId="0" applyFont="1" applyFill="1" applyBorder="1" applyAlignment="1">
      <alignment horizontal="center" vertical="center" wrapText="1"/>
    </xf>
    <xf numFmtId="0" fontId="1" fillId="0" borderId="2" xfId="0" applyFont="1" applyFill="1" applyBorder="1" applyAlignment="1">
      <alignment vertical="center" wrapText="1"/>
    </xf>
    <xf numFmtId="17" fontId="2" fillId="0" borderId="2" xfId="0" applyNumberFormat="1" applyFont="1" applyBorder="1" applyAlignment="1">
      <alignment horizontal="center" vertical="center" wrapText="1"/>
    </xf>
    <xf numFmtId="17" fontId="5" fillId="0" borderId="2" xfId="0" applyNumberFormat="1" applyFont="1" applyBorder="1" applyAlignment="1">
      <alignment horizontal="center" vertical="center" wrapText="1"/>
    </xf>
    <xf numFmtId="17" fontId="6" fillId="0" borderId="2" xfId="0" applyNumberFormat="1" applyFont="1" applyBorder="1" applyAlignment="1">
      <alignment horizontal="center" vertical="center" wrapText="1"/>
    </xf>
    <xf numFmtId="0" fontId="16" fillId="0" borderId="2" xfId="0" applyFont="1" applyBorder="1" applyAlignment="1">
      <alignment vertical="center" wrapText="1"/>
    </xf>
    <xf numFmtId="0" fontId="30" fillId="0" borderId="0" xfId="0" applyFont="1" applyFill="1" applyBorder="1" applyAlignment="1">
      <alignment horizontal="center" vertical="center" wrapText="1"/>
    </xf>
    <xf numFmtId="0" fontId="0" fillId="15" borderId="0" xfId="0" applyFill="1" applyAlignment="1">
      <alignment horizontal="center" vertical="center"/>
    </xf>
    <xf numFmtId="0" fontId="0" fillId="15" borderId="0" xfId="0" applyFill="1" applyAlignment="1">
      <alignment horizontal="center" vertical="center" wrapText="1"/>
    </xf>
    <xf numFmtId="0" fontId="0" fillId="0" borderId="0" xfId="0" applyFill="1" applyAlignment="1">
      <alignment horizontal="center" vertical="center"/>
    </xf>
    <xf numFmtId="0" fontId="2" fillId="0" borderId="0" xfId="0" applyFont="1" applyAlignment="1">
      <alignment vertical="center"/>
    </xf>
    <xf numFmtId="0" fontId="2" fillId="5"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1" fillId="0" borderId="3" xfId="0" applyFont="1" applyFill="1" applyBorder="1" applyAlignment="1">
      <alignment vertical="center" wrapText="1"/>
    </xf>
    <xf numFmtId="0" fontId="0" fillId="0" borderId="3" xfId="0" applyBorder="1"/>
    <xf numFmtId="0" fontId="3" fillId="2" borderId="44"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41" fillId="0" borderId="41" xfId="0" applyFont="1" applyBorder="1" applyAlignment="1">
      <alignment vertical="center"/>
    </xf>
    <xf numFmtId="0" fontId="41" fillId="0" borderId="60" xfId="0" applyFont="1" applyBorder="1" applyAlignment="1">
      <alignment vertical="center"/>
    </xf>
    <xf numFmtId="0" fontId="41" fillId="0" borderId="50" xfId="0" applyFont="1" applyBorder="1" applyAlignment="1">
      <alignment vertical="center"/>
    </xf>
    <xf numFmtId="0" fontId="41" fillId="0" borderId="51" xfId="0" applyFont="1" applyBorder="1" applyAlignment="1">
      <alignment vertical="center"/>
    </xf>
    <xf numFmtId="0" fontId="41" fillId="0" borderId="2" xfId="0" applyFont="1" applyBorder="1" applyAlignment="1">
      <alignment vertical="center"/>
    </xf>
    <xf numFmtId="0" fontId="41" fillId="0" borderId="53" xfId="0" applyFont="1" applyBorder="1" applyAlignment="1">
      <alignment vertical="center"/>
    </xf>
    <xf numFmtId="0" fontId="41" fillId="0" borderId="1" xfId="0" applyFont="1" applyBorder="1" applyAlignment="1">
      <alignment vertical="center"/>
    </xf>
    <xf numFmtId="0" fontId="41" fillId="0" borderId="59" xfId="0" applyFont="1" applyBorder="1" applyAlignment="1">
      <alignment vertical="center"/>
    </xf>
    <xf numFmtId="0" fontId="41" fillId="0" borderId="55" xfId="0" applyFont="1" applyBorder="1" applyAlignment="1">
      <alignment vertical="center"/>
    </xf>
    <xf numFmtId="0" fontId="41" fillId="0" borderId="56" xfId="0" applyFont="1" applyBorder="1" applyAlignment="1">
      <alignment vertical="center"/>
    </xf>
    <xf numFmtId="0" fontId="41" fillId="0" borderId="3" xfId="0" applyFont="1" applyBorder="1" applyAlignment="1">
      <alignment vertical="center"/>
    </xf>
    <xf numFmtId="0" fontId="41" fillId="0" borderId="61" xfId="0" applyFont="1" applyBorder="1" applyAlignment="1">
      <alignment vertical="center"/>
    </xf>
    <xf numFmtId="0" fontId="2" fillId="5"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40" fillId="2" borderId="3"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5" fillId="0" borderId="2" xfId="0" applyFont="1" applyBorder="1" applyAlignment="1">
      <alignment horizontal="left" vertical="center" wrapText="1" readingOrder="1"/>
    </xf>
    <xf numFmtId="0" fontId="2" fillId="5" borderId="2" xfId="0" applyFont="1" applyFill="1" applyBorder="1" applyAlignment="1">
      <alignment vertical="center" wrapText="1"/>
    </xf>
    <xf numFmtId="0" fontId="5" fillId="5" borderId="2" xfId="0" applyFont="1" applyFill="1" applyBorder="1" applyAlignment="1">
      <alignment horizontal="left" vertical="center" wrapText="1" readingOrder="1"/>
    </xf>
    <xf numFmtId="0" fontId="13" fillId="0" borderId="0" xfId="0" applyFont="1"/>
    <xf numFmtId="0" fontId="47" fillId="0" borderId="0" xfId="0" applyFont="1"/>
    <xf numFmtId="0" fontId="2" fillId="5" borderId="5" xfId="0" applyFont="1" applyFill="1" applyBorder="1" applyAlignment="1">
      <alignment horizontal="left" vertical="center" wrapText="1"/>
    </xf>
    <xf numFmtId="0" fontId="46" fillId="0" borderId="0" xfId="8" applyFont="1" applyAlignment="1">
      <alignment horizontal="left" indent="7"/>
    </xf>
    <xf numFmtId="0" fontId="0" fillId="9" borderId="0" xfId="0" applyFill="1"/>
    <xf numFmtId="0" fontId="13" fillId="9" borderId="0" xfId="0" applyFont="1" applyFill="1" applyAlignment="1">
      <alignment vertical="center" wrapText="1"/>
    </xf>
    <xf numFmtId="0" fontId="0" fillId="9" borderId="0" xfId="0" applyFill="1" applyAlignment="1">
      <alignment vertical="center" wrapText="1"/>
    </xf>
    <xf numFmtId="0" fontId="41" fillId="0" borderId="41" xfId="0" applyFont="1" applyFill="1" applyBorder="1" applyAlignment="1">
      <alignment vertical="center"/>
    </xf>
    <xf numFmtId="0" fontId="41" fillId="0" borderId="60" xfId="0" applyFont="1" applyFill="1" applyBorder="1" applyAlignment="1">
      <alignment vertical="center"/>
    </xf>
    <xf numFmtId="0" fontId="41" fillId="0" borderId="55" xfId="0" applyFont="1" applyFill="1" applyBorder="1" applyAlignment="1">
      <alignment vertical="center"/>
    </xf>
    <xf numFmtId="0" fontId="41" fillId="0" borderId="71" xfId="0" applyFont="1" applyBorder="1" applyAlignment="1">
      <alignment vertical="center"/>
    </xf>
    <xf numFmtId="0" fontId="41" fillId="0" borderId="72" xfId="0" applyFont="1" applyBorder="1" applyAlignment="1">
      <alignment vertical="center"/>
    </xf>
    <xf numFmtId="0" fontId="41" fillId="0" borderId="0" xfId="0" applyFont="1" applyBorder="1" applyAlignment="1">
      <alignment vertical="center"/>
    </xf>
    <xf numFmtId="0" fontId="41" fillId="0" borderId="40" xfId="0" applyFont="1" applyBorder="1" applyAlignment="1">
      <alignment vertical="center"/>
    </xf>
    <xf numFmtId="9" fontId="2" fillId="0" borderId="2" xfId="1" applyFont="1" applyBorder="1" applyAlignment="1">
      <alignment horizontal="center" vertical="center" wrapText="1"/>
    </xf>
    <xf numFmtId="0" fontId="49" fillId="0" borderId="0" xfId="0" applyFont="1"/>
    <xf numFmtId="0" fontId="41" fillId="0" borderId="73" xfId="0" applyFont="1" applyBorder="1" applyAlignment="1">
      <alignment vertical="center"/>
    </xf>
    <xf numFmtId="0" fontId="41" fillId="0" borderId="75" xfId="0" applyFont="1" applyBorder="1" applyAlignment="1">
      <alignment vertical="center"/>
    </xf>
    <xf numFmtId="0" fontId="41" fillId="0" borderId="75" xfId="0" applyFont="1" applyFill="1" applyBorder="1" applyAlignment="1">
      <alignment vertical="center"/>
    </xf>
    <xf numFmtId="0" fontId="41" fillId="0" borderId="40" xfId="0" applyFont="1" applyFill="1" applyBorder="1" applyAlignment="1">
      <alignment vertical="center"/>
    </xf>
    <xf numFmtId="0" fontId="41" fillId="0" borderId="74" xfId="0" applyFont="1" applyBorder="1" applyAlignment="1">
      <alignment vertical="center"/>
    </xf>
    <xf numFmtId="9" fontId="2" fillId="0" borderId="50" xfId="1" applyFont="1" applyBorder="1" applyAlignment="1">
      <alignment horizontal="center" vertical="center" wrapText="1"/>
    </xf>
    <xf numFmtId="0" fontId="0" fillId="0" borderId="55" xfId="0" applyBorder="1"/>
    <xf numFmtId="0" fontId="0" fillId="0" borderId="0" xfId="0" applyAlignment="1">
      <alignment horizontal="left"/>
    </xf>
    <xf numFmtId="0" fontId="2" fillId="0" borderId="43" xfId="0" applyFont="1" applyBorder="1" applyAlignment="1">
      <alignment vertical="center" wrapText="1"/>
    </xf>
    <xf numFmtId="0" fontId="2" fillId="0" borderId="43" xfId="0" applyFont="1" applyBorder="1" applyAlignment="1">
      <alignment vertical="center"/>
    </xf>
    <xf numFmtId="9" fontId="2" fillId="0" borderId="43" xfId="0" applyNumberFormat="1" applyFont="1" applyBorder="1" applyAlignment="1">
      <alignment vertical="center" wrapText="1"/>
    </xf>
    <xf numFmtId="9" fontId="29" fillId="18" borderId="43" xfId="0" applyNumberFormat="1" applyFont="1" applyFill="1" applyBorder="1" applyAlignment="1">
      <alignment vertical="center"/>
    </xf>
    <xf numFmtId="9" fontId="33" fillId="5" borderId="43" xfId="0" applyNumberFormat="1" applyFont="1" applyFill="1" applyBorder="1" applyAlignment="1">
      <alignment vertical="center"/>
    </xf>
    <xf numFmtId="9" fontId="29" fillId="6" borderId="43" xfId="0" applyNumberFormat="1" applyFont="1" applyFill="1" applyBorder="1" applyAlignment="1">
      <alignment vertical="center"/>
    </xf>
    <xf numFmtId="0" fontId="41" fillId="0" borderId="77" xfId="0" applyFont="1" applyBorder="1" applyAlignment="1">
      <alignment vertical="center"/>
    </xf>
    <xf numFmtId="0" fontId="41" fillId="0" borderId="5" xfId="0" applyFont="1" applyBorder="1" applyAlignment="1">
      <alignment vertical="center"/>
    </xf>
    <xf numFmtId="0" fontId="41" fillId="0" borderId="76" xfId="0" applyFont="1" applyBorder="1" applyAlignment="1">
      <alignment vertical="center"/>
    </xf>
    <xf numFmtId="0" fontId="41" fillId="0" borderId="57" xfId="0" applyFont="1" applyBorder="1" applyAlignment="1">
      <alignment vertical="center"/>
    </xf>
    <xf numFmtId="0" fontId="0" fillId="0" borderId="0" xfId="0" applyBorder="1"/>
    <xf numFmtId="0" fontId="0" fillId="0" borderId="57" xfId="0" applyBorder="1"/>
    <xf numFmtId="0" fontId="0" fillId="0" borderId="78" xfId="0" applyBorder="1"/>
    <xf numFmtId="0" fontId="0" fillId="0" borderId="79" xfId="0" applyBorder="1"/>
    <xf numFmtId="0" fontId="51" fillId="0" borderId="0" xfId="0" applyFont="1"/>
    <xf numFmtId="0" fontId="51" fillId="0" borderId="0" xfId="0" applyFont="1" applyFill="1" applyBorder="1"/>
    <xf numFmtId="0" fontId="51" fillId="0" borderId="0" xfId="0" applyFont="1" applyAlignment="1">
      <alignment horizontal="center" vertical="center"/>
    </xf>
    <xf numFmtId="0" fontId="51" fillId="0" borderId="80" xfId="0" applyFont="1" applyBorder="1"/>
    <xf numFmtId="14" fontId="51" fillId="0" borderId="81" xfId="0" applyNumberFormat="1" applyFont="1" applyBorder="1" applyAlignment="1">
      <alignment horizontal="center" vertical="center"/>
    </xf>
    <xf numFmtId="0" fontId="51" fillId="0" borderId="84" xfId="0" applyFont="1" applyBorder="1"/>
    <xf numFmtId="0" fontId="51" fillId="0" borderId="85" xfId="0" applyFont="1" applyBorder="1"/>
    <xf numFmtId="0" fontId="51" fillId="0" borderId="85" xfId="0" applyFont="1" applyBorder="1" applyAlignment="1">
      <alignment horizontal="center" vertical="center"/>
    </xf>
    <xf numFmtId="14" fontId="51" fillId="0" borderId="85" xfId="0" applyNumberFormat="1" applyFont="1" applyBorder="1" applyAlignment="1">
      <alignment horizontal="center" vertical="center"/>
    </xf>
    <xf numFmtId="0" fontId="51" fillId="0" borderId="85" xfId="0" applyFont="1" applyFill="1" applyBorder="1" applyAlignment="1">
      <alignment horizontal="center" vertical="center"/>
    </xf>
    <xf numFmtId="0" fontId="51" fillId="0" borderId="86" xfId="0" applyFont="1" applyFill="1" applyBorder="1" applyAlignment="1">
      <alignment horizontal="center" vertical="center"/>
    </xf>
    <xf numFmtId="0" fontId="51" fillId="0" borderId="84" xfId="0" applyFont="1" applyFill="1" applyBorder="1" applyAlignment="1">
      <alignment horizontal="center" vertical="center"/>
    </xf>
    <xf numFmtId="0" fontId="52" fillId="22" borderId="85" xfId="0" applyFont="1" applyFill="1" applyBorder="1" applyAlignment="1">
      <alignment horizontal="center" vertical="center"/>
    </xf>
    <xf numFmtId="0" fontId="51" fillId="0" borderId="0" xfId="0" applyFont="1" applyFill="1" applyBorder="1" applyAlignment="1">
      <alignment horizontal="center" vertical="center" wrapText="1"/>
    </xf>
    <xf numFmtId="0" fontId="51" fillId="0" borderId="0" xfId="0" applyFont="1" applyBorder="1" applyAlignment="1">
      <alignment horizontal="center" vertical="center" wrapText="1"/>
    </xf>
    <xf numFmtId="0" fontId="51" fillId="0" borderId="0" xfId="0" applyFont="1" applyBorder="1" applyAlignment="1">
      <alignment vertical="center" wrapText="1"/>
    </xf>
    <xf numFmtId="0" fontId="54" fillId="10" borderId="97" xfId="0" applyFont="1" applyFill="1" applyBorder="1" applyAlignment="1">
      <alignment vertical="center"/>
    </xf>
    <xf numFmtId="0" fontId="51" fillId="0" borderId="0" xfId="0" applyFont="1" applyFill="1" applyBorder="1" applyAlignment="1">
      <alignment horizontal="center" vertical="center"/>
    </xf>
    <xf numFmtId="0" fontId="55" fillId="0" borderId="0" xfId="0" applyFont="1" applyAlignment="1">
      <alignment vertical="center"/>
    </xf>
    <xf numFmtId="0" fontId="51" fillId="0" borderId="0" xfId="0" applyFont="1" applyAlignment="1"/>
    <xf numFmtId="0" fontId="51" fillId="21" borderId="0" xfId="0" applyFont="1" applyFill="1" applyBorder="1" applyAlignment="1">
      <alignment vertical="center"/>
    </xf>
    <xf numFmtId="0" fontId="51" fillId="21" borderId="98" xfId="0" applyFont="1" applyFill="1" applyBorder="1" applyAlignment="1">
      <alignment vertical="center"/>
    </xf>
    <xf numFmtId="0" fontId="51" fillId="21" borderId="0" xfId="0" applyFont="1" applyFill="1" applyAlignment="1">
      <alignment vertical="center"/>
    </xf>
    <xf numFmtId="0" fontId="54" fillId="21" borderId="96" xfId="0" applyFont="1" applyFill="1" applyBorder="1" applyAlignment="1">
      <alignment vertical="center"/>
    </xf>
    <xf numFmtId="0" fontId="54" fillId="21" borderId="0" xfId="0" applyFont="1" applyFill="1" applyBorder="1" applyAlignment="1">
      <alignment vertical="center"/>
    </xf>
    <xf numFmtId="0" fontId="2" fillId="0" borderId="2" xfId="0" applyFont="1" applyBorder="1" applyAlignment="1">
      <alignment horizontal="center" vertical="center" wrapText="1"/>
    </xf>
    <xf numFmtId="9" fontId="3" fillId="0" borderId="43" xfId="0" applyNumberFormat="1" applyFont="1" applyBorder="1" applyAlignment="1">
      <alignment horizontal="center" vertical="center"/>
    </xf>
    <xf numFmtId="9" fontId="29" fillId="18" borderId="43" xfId="0" applyNumberFormat="1" applyFont="1" applyFill="1" applyBorder="1" applyAlignment="1">
      <alignment horizontal="center" vertical="center"/>
    </xf>
    <xf numFmtId="9" fontId="33" fillId="5" borderId="43" xfId="0" applyNumberFormat="1" applyFont="1" applyFill="1" applyBorder="1" applyAlignment="1">
      <alignment horizontal="center" vertical="center"/>
    </xf>
    <xf numFmtId="9" fontId="29" fillId="6" borderId="43" xfId="0" applyNumberFormat="1" applyFont="1" applyFill="1" applyBorder="1" applyAlignment="1">
      <alignment horizontal="center" vertical="center"/>
    </xf>
    <xf numFmtId="0" fontId="2" fillId="0" borderId="43" xfId="0" applyFont="1" applyBorder="1" applyAlignment="1">
      <alignment horizontal="center" vertical="center"/>
    </xf>
    <xf numFmtId="9" fontId="29" fillId="6" borderId="50" xfId="0" applyNumberFormat="1" applyFont="1" applyFill="1" applyBorder="1" applyAlignment="1">
      <alignment horizontal="center" vertical="center"/>
    </xf>
    <xf numFmtId="9" fontId="29" fillId="6" borderId="2" xfId="0" applyNumberFormat="1" applyFont="1" applyFill="1" applyBorder="1" applyAlignment="1">
      <alignment horizontal="center" vertical="center"/>
    </xf>
    <xf numFmtId="0" fontId="2" fillId="0" borderId="50" xfId="0" applyFont="1" applyBorder="1" applyAlignment="1">
      <alignment horizontal="center" vertical="center" wrapText="1"/>
    </xf>
    <xf numFmtId="0" fontId="2" fillId="0" borderId="50" xfId="0" applyFont="1" applyBorder="1" applyAlignment="1">
      <alignment horizontal="center" vertical="center"/>
    </xf>
    <xf numFmtId="0" fontId="2" fillId="0" borderId="2" xfId="0" applyFont="1" applyBorder="1" applyAlignment="1">
      <alignment horizontal="center" vertical="center"/>
    </xf>
    <xf numFmtId="9" fontId="29" fillId="18" borderId="50" xfId="0" applyNumberFormat="1" applyFont="1" applyFill="1" applyBorder="1" applyAlignment="1">
      <alignment horizontal="center" vertical="center"/>
    </xf>
    <xf numFmtId="9" fontId="29" fillId="18" borderId="2" xfId="0" applyNumberFormat="1" applyFont="1" applyFill="1" applyBorder="1" applyAlignment="1">
      <alignment horizontal="center" vertical="center"/>
    </xf>
    <xf numFmtId="9" fontId="33" fillId="5" borderId="50" xfId="0" applyNumberFormat="1" applyFont="1" applyFill="1" applyBorder="1" applyAlignment="1">
      <alignment horizontal="center" vertical="center"/>
    </xf>
    <xf numFmtId="9" fontId="33" fillId="5" borderId="2" xfId="0" applyNumberFormat="1" applyFont="1" applyFill="1" applyBorder="1" applyAlignment="1">
      <alignment horizontal="center" vertical="center"/>
    </xf>
    <xf numFmtId="9" fontId="3" fillId="0" borderId="50" xfId="0" applyNumberFormat="1" applyFont="1" applyBorder="1" applyAlignment="1">
      <alignment horizontal="center" vertical="center"/>
    </xf>
    <xf numFmtId="9" fontId="3" fillId="0" borderId="2" xfId="0" applyNumberFormat="1" applyFont="1" applyBorder="1" applyAlignment="1">
      <alignment horizontal="center" vertical="center"/>
    </xf>
    <xf numFmtId="0" fontId="32" fillId="19" borderId="41" xfId="0" applyFont="1" applyFill="1" applyBorder="1" applyAlignment="1">
      <alignment horizontal="center" vertical="center" wrapText="1"/>
    </xf>
    <xf numFmtId="0" fontId="3" fillId="0" borderId="58" xfId="0" applyFont="1" applyBorder="1" applyAlignment="1">
      <alignment horizontal="center" vertical="center"/>
    </xf>
    <xf numFmtId="0" fontId="3" fillId="0" borderId="43" xfId="0" applyFont="1" applyBorder="1" applyAlignment="1">
      <alignment horizontal="center" vertical="center"/>
    </xf>
    <xf numFmtId="0" fontId="3" fillId="0" borderId="43" xfId="0" applyFont="1" applyBorder="1" applyAlignment="1">
      <alignment horizontal="center" vertical="center" wrapText="1"/>
    </xf>
    <xf numFmtId="0" fontId="4" fillId="0" borderId="43" xfId="0" applyFont="1" applyFill="1" applyBorder="1" applyAlignment="1">
      <alignment horizontal="center" vertical="center" wrapText="1"/>
    </xf>
    <xf numFmtId="0" fontId="2" fillId="0" borderId="43" xfId="0" applyFont="1" applyBorder="1" applyAlignment="1">
      <alignment horizontal="center" vertical="center" wrapText="1"/>
    </xf>
    <xf numFmtId="9" fontId="41" fillId="0" borderId="43" xfId="0" applyNumberFormat="1" applyFont="1" applyFill="1" applyBorder="1" applyAlignment="1">
      <alignment horizontal="center" vertical="center"/>
    </xf>
    <xf numFmtId="0" fontId="41" fillId="0" borderId="43" xfId="0" applyFont="1" applyFill="1" applyBorder="1" applyAlignment="1">
      <alignment horizontal="left" vertical="center" wrapText="1"/>
    </xf>
    <xf numFmtId="14" fontId="41" fillId="0" borderId="43" xfId="0" applyNumberFormat="1" applyFont="1" applyFill="1" applyBorder="1" applyAlignment="1">
      <alignment horizontal="center" vertical="center"/>
    </xf>
    <xf numFmtId="0" fontId="41" fillId="0" borderId="43" xfId="0" applyNumberFormat="1" applyFont="1" applyFill="1" applyBorder="1" applyAlignment="1">
      <alignment horizontal="center" vertical="center"/>
    </xf>
    <xf numFmtId="0" fontId="41" fillId="0" borderId="62" xfId="0" applyFont="1" applyFill="1" applyBorder="1" applyAlignment="1">
      <alignment horizontal="center" vertical="center" wrapText="1"/>
    </xf>
    <xf numFmtId="0" fontId="41" fillId="0" borderId="50" xfId="0" applyFont="1" applyFill="1" applyBorder="1" applyAlignment="1">
      <alignment horizontal="center" vertical="center"/>
    </xf>
    <xf numFmtId="14" fontId="41" fillId="0" borderId="50" xfId="0" applyNumberFormat="1" applyFont="1" applyFill="1" applyBorder="1" applyAlignment="1">
      <alignment horizontal="center" vertical="center"/>
    </xf>
    <xf numFmtId="0" fontId="42" fillId="0" borderId="50" xfId="0" applyFont="1" applyFill="1" applyBorder="1" applyAlignment="1" applyProtection="1">
      <alignment horizontal="left" vertical="center" wrapText="1"/>
    </xf>
    <xf numFmtId="0" fontId="42" fillId="0" borderId="50" xfId="0" quotePrefix="1" applyFont="1" applyFill="1" applyBorder="1" applyAlignment="1" applyProtection="1">
      <alignment horizontal="left" vertical="center" wrapText="1"/>
    </xf>
    <xf numFmtId="0" fontId="41" fillId="0" borderId="50" xfId="0" applyFont="1" applyFill="1" applyBorder="1" applyAlignment="1" applyProtection="1">
      <alignment horizontal="center" vertical="center"/>
    </xf>
    <xf numFmtId="9" fontId="41" fillId="0" borderId="50" xfId="1" quotePrefix="1" applyFont="1" applyFill="1" applyBorder="1" applyAlignment="1" applyProtection="1">
      <alignment horizontal="center" vertical="center" wrapText="1"/>
    </xf>
    <xf numFmtId="0" fontId="41" fillId="0" borderId="51" xfId="0" quotePrefix="1" applyFont="1" applyFill="1" applyBorder="1" applyAlignment="1" applyProtection="1">
      <alignment horizontal="center" vertical="center" wrapText="1"/>
    </xf>
    <xf numFmtId="0" fontId="41" fillId="0" borderId="2" xfId="0" applyFont="1" applyFill="1" applyBorder="1" applyAlignment="1">
      <alignment horizontal="center" vertical="center"/>
    </xf>
    <xf numFmtId="14" fontId="41" fillId="0" borderId="2" xfId="0" applyNumberFormat="1" applyFont="1" applyFill="1" applyBorder="1" applyAlignment="1">
      <alignment horizontal="center" vertical="center"/>
    </xf>
    <xf numFmtId="0" fontId="42" fillId="0" borderId="2" xfId="0" applyFont="1" applyFill="1" applyBorder="1" applyAlignment="1" applyProtection="1">
      <alignment horizontal="left" vertical="center" wrapText="1"/>
    </xf>
    <xf numFmtId="0" fontId="42" fillId="0" borderId="2" xfId="0" quotePrefix="1" applyFont="1" applyFill="1" applyBorder="1" applyAlignment="1" applyProtection="1">
      <alignment horizontal="left" vertical="center" wrapText="1"/>
    </xf>
    <xf numFmtId="0" fontId="41" fillId="0" borderId="2" xfId="0" applyFont="1" applyFill="1" applyBorder="1" applyAlignment="1" applyProtection="1">
      <alignment horizontal="center" vertical="center"/>
    </xf>
    <xf numFmtId="9" fontId="41" fillId="0" borderId="2" xfId="1" quotePrefix="1" applyFont="1" applyFill="1" applyBorder="1" applyAlignment="1" applyProtection="1">
      <alignment horizontal="center" vertical="center" wrapText="1"/>
    </xf>
    <xf numFmtId="0" fontId="41" fillId="0" borderId="53" xfId="0" quotePrefix="1" applyFont="1" applyFill="1" applyBorder="1" applyAlignment="1" applyProtection="1">
      <alignment horizontal="center" vertical="center" wrapText="1"/>
    </xf>
    <xf numFmtId="0" fontId="41" fillId="0" borderId="2" xfId="0" quotePrefix="1" applyFont="1" applyFill="1" applyBorder="1" applyAlignment="1" applyProtection="1">
      <alignment horizontal="left" vertical="center" wrapText="1"/>
    </xf>
    <xf numFmtId="0" fontId="41" fillId="0" borderId="2" xfId="0" applyFont="1" applyFill="1" applyBorder="1" applyAlignment="1">
      <alignment horizontal="left" vertical="center" wrapText="1"/>
    </xf>
    <xf numFmtId="0" fontId="41" fillId="0" borderId="2" xfId="0" applyFont="1" applyFill="1" applyBorder="1" applyAlignment="1">
      <alignment horizontal="center" vertical="center" wrapText="1"/>
    </xf>
    <xf numFmtId="0" fontId="42" fillId="0" borderId="2" xfId="0" applyFont="1" applyFill="1" applyBorder="1" applyAlignment="1">
      <alignment horizontal="left" vertical="center" wrapText="1" readingOrder="1"/>
    </xf>
    <xf numFmtId="9" fontId="41" fillId="0" borderId="2" xfId="1" applyFont="1" applyFill="1" applyBorder="1" applyAlignment="1">
      <alignment horizontal="center" vertical="center"/>
    </xf>
    <xf numFmtId="14" fontId="44" fillId="0" borderId="2"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42" fillId="0" borderId="1" xfId="0" applyFont="1" applyFill="1" applyBorder="1" applyAlignment="1">
      <alignment horizontal="left" vertical="center" wrapText="1"/>
    </xf>
    <xf numFmtId="0" fontId="41" fillId="0" borderId="1" xfId="0" applyFont="1" applyFill="1" applyBorder="1" applyAlignment="1">
      <alignment horizontal="left" vertical="center" wrapText="1"/>
    </xf>
    <xf numFmtId="14" fontId="44" fillId="0" borderId="1" xfId="0" applyNumberFormat="1" applyFont="1" applyFill="1" applyBorder="1" applyAlignment="1">
      <alignment horizontal="center" vertical="center"/>
    </xf>
    <xf numFmtId="0" fontId="41" fillId="0" borderId="1" xfId="0" applyFont="1" applyFill="1" applyBorder="1" applyAlignment="1" applyProtection="1">
      <alignment horizontal="center" vertical="center"/>
    </xf>
    <xf numFmtId="9" fontId="41" fillId="0" borderId="1" xfId="1" applyFont="1" applyFill="1" applyBorder="1" applyAlignment="1">
      <alignment horizontal="center" vertical="center"/>
    </xf>
    <xf numFmtId="0" fontId="41" fillId="0" borderId="59" xfId="0" quotePrefix="1" applyFont="1" applyFill="1" applyBorder="1" applyAlignment="1" applyProtection="1">
      <alignment horizontal="center" vertical="center" wrapText="1"/>
    </xf>
    <xf numFmtId="9" fontId="42" fillId="0" borderId="50" xfId="0" applyNumberFormat="1" applyFont="1" applyFill="1" applyBorder="1" applyAlignment="1">
      <alignment horizontal="center" vertical="center"/>
    </xf>
    <xf numFmtId="0" fontId="41" fillId="0" borderId="50" xfId="0" applyFont="1" applyFill="1" applyBorder="1" applyAlignment="1">
      <alignment horizontal="left" vertical="center" wrapText="1"/>
    </xf>
    <xf numFmtId="14" fontId="41" fillId="0" borderId="50" xfId="0" applyNumberFormat="1" applyFont="1" applyFill="1" applyBorder="1" applyAlignment="1">
      <alignment horizontal="center" vertical="center" wrapText="1"/>
    </xf>
    <xf numFmtId="0" fontId="41" fillId="0" borderId="50" xfId="0" applyFont="1" applyFill="1" applyBorder="1" applyAlignment="1" applyProtection="1">
      <alignment horizontal="left" vertical="center" wrapText="1"/>
    </xf>
    <xf numFmtId="41" fontId="41" fillId="0" borderId="50" xfId="2" applyFont="1" applyFill="1" applyBorder="1" applyAlignment="1" applyProtection="1">
      <alignment horizontal="center" vertical="center"/>
    </xf>
    <xf numFmtId="9" fontId="41" fillId="0" borderId="50" xfId="0" applyNumberFormat="1" applyFont="1" applyFill="1" applyBorder="1" applyAlignment="1" applyProtection="1">
      <alignment horizontal="center" vertical="center" wrapText="1"/>
    </xf>
    <xf numFmtId="0" fontId="41" fillId="0" borderId="51" xfId="0" applyFont="1" applyFill="1" applyBorder="1" applyAlignment="1" applyProtection="1">
      <alignment horizontal="center" vertical="center" wrapText="1"/>
    </xf>
    <xf numFmtId="9" fontId="42" fillId="0" borderId="2" xfId="0" applyNumberFormat="1" applyFont="1" applyFill="1" applyBorder="1" applyAlignment="1">
      <alignment horizontal="center" vertical="center"/>
    </xf>
    <xf numFmtId="14" fontId="41" fillId="0" borderId="2" xfId="0" applyNumberFormat="1" applyFont="1" applyFill="1" applyBorder="1" applyAlignment="1">
      <alignment horizontal="center" vertical="center" wrapText="1"/>
    </xf>
    <xf numFmtId="0" fontId="41" fillId="0" borderId="2" xfId="0" applyFont="1" applyFill="1" applyBorder="1" applyAlignment="1" applyProtection="1">
      <alignment horizontal="left" vertical="center" wrapText="1"/>
    </xf>
    <xf numFmtId="41" fontId="41" fillId="0" borderId="2" xfId="2" applyFont="1" applyFill="1" applyBorder="1" applyAlignment="1" applyProtection="1">
      <alignment horizontal="center" vertical="center" wrapText="1"/>
    </xf>
    <xf numFmtId="41" fontId="41" fillId="0" borderId="2" xfId="2" applyFont="1" applyFill="1" applyBorder="1" applyAlignment="1" applyProtection="1">
      <alignment horizontal="center" vertical="center"/>
    </xf>
    <xf numFmtId="9" fontId="41" fillId="0" borderId="2" xfId="0" applyNumberFormat="1" applyFont="1" applyFill="1" applyBorder="1" applyAlignment="1" applyProtection="1">
      <alignment horizontal="center" vertical="center" wrapText="1"/>
    </xf>
    <xf numFmtId="0" fontId="41" fillId="0" borderId="53" xfId="0" applyFont="1" applyFill="1" applyBorder="1" applyAlignment="1" applyProtection="1">
      <alignment horizontal="center" vertical="center" wrapText="1"/>
    </xf>
    <xf numFmtId="10" fontId="41" fillId="0" borderId="2" xfId="2" applyNumberFormat="1" applyFont="1" applyFill="1" applyBorder="1" applyAlignment="1" applyProtection="1">
      <alignment horizontal="center" vertical="center"/>
    </xf>
    <xf numFmtId="0" fontId="41" fillId="0" borderId="1" xfId="0" applyFont="1" applyFill="1" applyBorder="1" applyAlignment="1">
      <alignment horizontal="center" vertical="center"/>
    </xf>
    <xf numFmtId="14" fontId="41" fillId="0" borderId="1" xfId="0" applyNumberFormat="1" applyFont="1" applyFill="1" applyBorder="1" applyAlignment="1">
      <alignment horizontal="center" vertical="center" wrapText="1"/>
    </xf>
    <xf numFmtId="14" fontId="41" fillId="0" borderId="1" xfId="0" applyNumberFormat="1" applyFont="1" applyFill="1" applyBorder="1" applyAlignment="1">
      <alignment horizontal="center" vertical="center"/>
    </xf>
    <xf numFmtId="0" fontId="41" fillId="0" borderId="1" xfId="0" applyFont="1" applyFill="1" applyBorder="1" applyAlignment="1" applyProtection="1">
      <alignment horizontal="center" vertical="center" wrapText="1"/>
    </xf>
    <xf numFmtId="0" fontId="41" fillId="0" borderId="1" xfId="0" applyFont="1" applyFill="1" applyBorder="1" applyAlignment="1" applyProtection="1">
      <alignment horizontal="left" vertical="center" wrapText="1"/>
    </xf>
    <xf numFmtId="41" fontId="41" fillId="0" borderId="1" xfId="2" applyFont="1" applyFill="1" applyBorder="1" applyAlignment="1" applyProtection="1">
      <alignment horizontal="center" vertical="center"/>
    </xf>
    <xf numFmtId="9" fontId="41" fillId="0" borderId="1" xfId="0" applyNumberFormat="1" applyFont="1" applyFill="1" applyBorder="1" applyAlignment="1" applyProtection="1">
      <alignment horizontal="center" vertical="center" wrapText="1"/>
    </xf>
    <xf numFmtId="0" fontId="41" fillId="0" borderId="59" xfId="0" applyFont="1" applyFill="1" applyBorder="1" applyAlignment="1" applyProtection="1">
      <alignment horizontal="center" vertical="center" wrapText="1"/>
    </xf>
    <xf numFmtId="0" fontId="41" fillId="0" borderId="50" xfId="0" applyFont="1" applyFill="1" applyBorder="1" applyAlignment="1">
      <alignment horizontal="left" vertical="center"/>
    </xf>
    <xf numFmtId="9" fontId="41" fillId="0" borderId="50" xfId="0" applyNumberFormat="1" applyFont="1" applyFill="1" applyBorder="1" applyAlignment="1">
      <alignment horizontal="center" vertical="center"/>
    </xf>
    <xf numFmtId="0" fontId="41" fillId="0" borderId="51" xfId="0" applyFont="1" applyFill="1" applyBorder="1" applyAlignment="1">
      <alignment horizontal="center" vertical="center" wrapText="1"/>
    </xf>
    <xf numFmtId="9" fontId="41" fillId="0" borderId="2" xfId="0" applyNumberFormat="1" applyFont="1" applyFill="1" applyBorder="1" applyAlignment="1">
      <alignment horizontal="center" vertical="center"/>
    </xf>
    <xf numFmtId="0" fontId="41" fillId="0" borderId="53" xfId="0" applyFont="1" applyFill="1" applyBorder="1" applyAlignment="1">
      <alignment horizontal="center" vertical="center" wrapText="1"/>
    </xf>
    <xf numFmtId="0" fontId="41" fillId="0" borderId="2" xfId="0" applyNumberFormat="1" applyFont="1" applyFill="1" applyBorder="1" applyAlignment="1">
      <alignment horizontal="center" vertical="center"/>
    </xf>
    <xf numFmtId="0" fontId="41" fillId="0" borderId="1" xfId="0" applyFont="1" applyFill="1" applyBorder="1" applyAlignment="1">
      <alignment horizontal="left" vertical="center"/>
    </xf>
    <xf numFmtId="9" fontId="41" fillId="0" borderId="1" xfId="0" applyNumberFormat="1" applyFont="1" applyFill="1" applyBorder="1" applyAlignment="1">
      <alignment horizontal="center" vertical="center"/>
    </xf>
    <xf numFmtId="0" fontId="41" fillId="0" borderId="59" xfId="0" applyFont="1" applyFill="1" applyBorder="1" applyAlignment="1">
      <alignment horizontal="center" vertical="center" wrapText="1"/>
    </xf>
    <xf numFmtId="0" fontId="41" fillId="0" borderId="43" xfId="0" applyFont="1" applyFill="1" applyBorder="1" applyAlignment="1">
      <alignment horizontal="center" vertical="center" wrapText="1"/>
    </xf>
    <xf numFmtId="0" fontId="41" fillId="0" borderId="43" xfId="0" applyFont="1" applyFill="1" applyBorder="1" applyAlignment="1">
      <alignment horizontal="left" vertical="center"/>
    </xf>
    <xf numFmtId="14" fontId="44" fillId="0" borderId="43" xfId="0" applyNumberFormat="1" applyFont="1" applyFill="1" applyBorder="1" applyAlignment="1">
      <alignment horizontal="center" vertical="center"/>
    </xf>
    <xf numFmtId="0" fontId="41" fillId="0" borderId="43" xfId="0" applyFont="1" applyFill="1" applyBorder="1" applyAlignment="1">
      <alignment horizontal="center" vertical="center"/>
    </xf>
    <xf numFmtId="0" fontId="41" fillId="0" borderId="43" xfId="0" applyFont="1" applyFill="1" applyBorder="1" applyAlignment="1" applyProtection="1">
      <alignment horizontal="center" vertical="center"/>
    </xf>
    <xf numFmtId="14" fontId="41" fillId="0" borderId="43" xfId="0" applyNumberFormat="1" applyFont="1" applyFill="1" applyBorder="1" applyAlignment="1">
      <alignment horizontal="center" vertical="center" wrapText="1"/>
    </xf>
    <xf numFmtId="0" fontId="41" fillId="0" borderId="43" xfId="0" applyFont="1" applyFill="1" applyBorder="1" applyAlignment="1">
      <alignment vertical="center"/>
    </xf>
    <xf numFmtId="9" fontId="41" fillId="0" borderId="43" xfId="0" applyNumberFormat="1" applyFont="1" applyFill="1" applyBorder="1" applyAlignment="1">
      <alignment horizontal="center" vertical="center" wrapText="1"/>
    </xf>
    <xf numFmtId="9" fontId="41" fillId="0" borderId="50" xfId="0" applyNumberFormat="1" applyFont="1" applyFill="1" applyBorder="1" applyAlignment="1">
      <alignment horizontal="center" vertical="center" wrapText="1"/>
    </xf>
    <xf numFmtId="9" fontId="41" fillId="0" borderId="2" xfId="0" applyNumberFormat="1" applyFont="1" applyFill="1" applyBorder="1" applyAlignment="1">
      <alignment horizontal="center" vertical="center" wrapText="1"/>
    </xf>
    <xf numFmtId="0" fontId="44" fillId="0" borderId="1" xfId="0" applyFont="1" applyFill="1" applyBorder="1" applyAlignment="1">
      <alignment horizontal="left" vertical="center" wrapText="1" readingOrder="1"/>
    </xf>
    <xf numFmtId="9" fontId="41" fillId="0" borderId="1" xfId="0" applyNumberFormat="1" applyFont="1" applyFill="1" applyBorder="1" applyAlignment="1">
      <alignment horizontal="center" vertical="center" wrapText="1"/>
    </xf>
    <xf numFmtId="0" fontId="41" fillId="0" borderId="43" xfId="0" applyFont="1" applyFill="1" applyBorder="1" applyAlignment="1" applyProtection="1">
      <alignment horizontal="center" vertical="center" wrapText="1"/>
    </xf>
    <xf numFmtId="0" fontId="41" fillId="0" borderId="43" xfId="0" applyFont="1" applyFill="1" applyBorder="1" applyAlignment="1" applyProtection="1">
      <alignment horizontal="left" vertical="center" wrapText="1"/>
    </xf>
    <xf numFmtId="41" fontId="41" fillId="0" borderId="43" xfId="2" applyFont="1" applyFill="1" applyBorder="1" applyAlignment="1" applyProtection="1">
      <alignment horizontal="center" vertical="center"/>
    </xf>
    <xf numFmtId="9" fontId="41" fillId="0" borderId="43" xfId="2" applyNumberFormat="1" applyFont="1" applyFill="1" applyBorder="1" applyAlignment="1" applyProtection="1">
      <alignment horizontal="center" vertical="center"/>
    </xf>
    <xf numFmtId="9" fontId="41" fillId="0" borderId="43" xfId="0" applyNumberFormat="1" applyFont="1" applyFill="1" applyBorder="1" applyAlignment="1" applyProtection="1">
      <alignment horizontal="center" vertical="center" wrapText="1"/>
    </xf>
    <xf numFmtId="0" fontId="41" fillId="0" borderId="62" xfId="0" applyFont="1" applyFill="1" applyBorder="1" applyAlignment="1" applyProtection="1">
      <alignment horizontal="center" vertical="center" wrapText="1"/>
    </xf>
    <xf numFmtId="0" fontId="41" fillId="0" borderId="50" xfId="0" applyFont="1" applyFill="1" applyBorder="1" applyAlignment="1">
      <alignment horizontal="center" vertical="center" wrapText="1"/>
    </xf>
    <xf numFmtId="0" fontId="41" fillId="0" borderId="55" xfId="0" applyFont="1" applyFill="1" applyBorder="1" applyAlignment="1">
      <alignment horizontal="center" vertical="center"/>
    </xf>
    <xf numFmtId="0" fontId="41" fillId="0" borderId="55" xfId="0" applyFont="1" applyFill="1" applyBorder="1" applyAlignment="1">
      <alignment horizontal="center" vertical="center" wrapText="1"/>
    </xf>
    <xf numFmtId="0" fontId="42" fillId="0" borderId="55" xfId="0" applyFont="1" applyFill="1" applyBorder="1" applyAlignment="1">
      <alignment horizontal="left" vertical="center" wrapText="1"/>
    </xf>
    <xf numFmtId="14" fontId="41" fillId="0" borderId="55" xfId="0" applyNumberFormat="1" applyFont="1" applyFill="1" applyBorder="1" applyAlignment="1">
      <alignment horizontal="center" vertical="center" wrapText="1"/>
    </xf>
    <xf numFmtId="9" fontId="41" fillId="0" borderId="55" xfId="0" applyNumberFormat="1" applyFont="1" applyFill="1" applyBorder="1" applyAlignment="1">
      <alignment horizontal="center" vertical="center" wrapText="1"/>
    </xf>
    <xf numFmtId="0" fontId="41" fillId="0" borderId="56" xfId="0" applyFont="1" applyFill="1" applyBorder="1" applyAlignment="1">
      <alignment horizontal="center" vertical="center" wrapText="1"/>
    </xf>
    <xf numFmtId="0" fontId="41" fillId="0" borderId="55" xfId="0" applyFont="1" applyFill="1" applyBorder="1" applyAlignment="1">
      <alignment horizontal="left" vertical="center" wrapText="1"/>
    </xf>
    <xf numFmtId="14" fontId="41" fillId="0" borderId="55" xfId="0" applyNumberFormat="1" applyFont="1" applyFill="1" applyBorder="1" applyAlignment="1">
      <alignment horizontal="center" vertical="center"/>
    </xf>
    <xf numFmtId="0" fontId="41" fillId="0" borderId="51" xfId="0" applyFont="1" applyFill="1" applyBorder="1" applyAlignment="1">
      <alignment horizontal="center" vertical="center"/>
    </xf>
    <xf numFmtId="0" fontId="41" fillId="0" borderId="53" xfId="0" applyFont="1" applyFill="1" applyBorder="1" applyAlignment="1">
      <alignment horizontal="center" vertical="center"/>
    </xf>
    <xf numFmtId="9" fontId="41" fillId="0" borderId="55" xfId="0" applyNumberFormat="1" applyFont="1" applyFill="1" applyBorder="1" applyAlignment="1">
      <alignment horizontal="center" vertical="center"/>
    </xf>
    <xf numFmtId="0" fontId="41" fillId="0" borderId="56"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3" xfId="0" applyFont="1" applyFill="1" applyBorder="1" applyAlignment="1">
      <alignment horizontal="left" vertical="center" wrapText="1"/>
    </xf>
    <xf numFmtId="14" fontId="41" fillId="0" borderId="3" xfId="0" applyNumberFormat="1" applyFont="1" applyFill="1" applyBorder="1" applyAlignment="1">
      <alignment horizontal="center" vertical="center" wrapText="1"/>
    </xf>
    <xf numFmtId="0" fontId="41" fillId="0" borderId="61" xfId="0" applyFont="1" applyFill="1" applyBorder="1" applyAlignment="1">
      <alignment horizontal="center" vertical="center" wrapText="1"/>
    </xf>
    <xf numFmtId="0" fontId="51" fillId="0" borderId="85" xfId="0" applyFont="1" applyBorder="1" applyAlignment="1">
      <alignment horizontal="center" vertical="center" wrapText="1"/>
    </xf>
    <xf numFmtId="0" fontId="51" fillId="0" borderId="85" xfId="0" applyFont="1" applyBorder="1" applyAlignment="1">
      <alignment horizontal="center" wrapText="1"/>
    </xf>
    <xf numFmtId="14" fontId="56" fillId="0" borderId="85" xfId="0" applyNumberFormat="1" applyFont="1" applyBorder="1" applyAlignment="1">
      <alignment horizontal="center" vertical="center" wrapText="1"/>
    </xf>
    <xf numFmtId="0" fontId="56" fillId="0" borderId="85" xfId="0" applyFont="1" applyBorder="1" applyAlignment="1">
      <alignment horizontal="center" vertical="center" wrapText="1"/>
    </xf>
    <xf numFmtId="0" fontId="56" fillId="0" borderId="0" xfId="0" applyFont="1"/>
    <xf numFmtId="0" fontId="56" fillId="0" borderId="0" xfId="0" applyFont="1" applyFill="1" applyBorder="1"/>
    <xf numFmtId="0" fontId="56" fillId="10" borderId="85" xfId="0" applyFont="1" applyFill="1" applyBorder="1" applyAlignment="1">
      <alignment horizontal="center" vertical="center" wrapText="1"/>
    </xf>
    <xf numFmtId="0" fontId="56" fillId="0" borderId="0" xfId="0" applyFont="1" applyFill="1" applyBorder="1" applyAlignment="1">
      <alignment horizontal="center"/>
    </xf>
    <xf numFmtId="0" fontId="53" fillId="0" borderId="0" xfId="0" applyFont="1" applyFill="1" applyBorder="1" applyAlignment="1">
      <alignment horizontal="center" vertical="center" wrapText="1"/>
    </xf>
    <xf numFmtId="0" fontId="53" fillId="0" borderId="0" xfId="0" applyFont="1" applyFill="1" applyBorder="1" applyAlignment="1">
      <alignment horizontal="center" vertical="center"/>
    </xf>
    <xf numFmtId="0" fontId="56" fillId="0" borderId="0" xfId="0" applyFont="1" applyAlignment="1">
      <alignment horizontal="center" vertical="center"/>
    </xf>
    <xf numFmtId="0" fontId="56" fillId="0" borderId="0" xfId="0" applyFont="1" applyAlignment="1">
      <alignment horizontal="center"/>
    </xf>
    <xf numFmtId="0" fontId="55" fillId="0" borderId="98" xfId="0" applyFont="1" applyBorder="1" applyAlignment="1">
      <alignment vertical="center"/>
    </xf>
    <xf numFmtId="0" fontId="55" fillId="0" borderId="0" xfId="0" applyFont="1" applyBorder="1" applyAlignment="1">
      <alignment vertical="center"/>
    </xf>
    <xf numFmtId="14" fontId="51" fillId="21" borderId="2" xfId="0" applyNumberFormat="1" applyFont="1" applyFill="1" applyBorder="1" applyAlignment="1">
      <alignment horizontal="center" vertical="center"/>
    </xf>
    <xf numFmtId="0" fontId="54" fillId="21" borderId="2" xfId="0" applyFont="1" applyFill="1" applyBorder="1" applyAlignment="1">
      <alignment vertical="center"/>
    </xf>
    <xf numFmtId="0" fontId="51" fillId="21" borderId="2" xfId="0" applyFont="1" applyFill="1" applyBorder="1" applyAlignment="1">
      <alignment horizontal="center" vertical="center"/>
    </xf>
    <xf numFmtId="0" fontId="36" fillId="0" borderId="46" xfId="0" applyFont="1" applyFill="1" applyBorder="1" applyAlignment="1">
      <alignment vertical="center" wrapText="1"/>
    </xf>
    <xf numFmtId="0" fontId="36" fillId="0" borderId="47" xfId="0" applyFont="1" applyFill="1" applyBorder="1" applyAlignment="1">
      <alignment vertical="center" wrapText="1"/>
    </xf>
    <xf numFmtId="0" fontId="51" fillId="21" borderId="105" xfId="0" applyFont="1" applyFill="1" applyBorder="1" applyAlignment="1">
      <alignment horizontal="center" vertical="center"/>
    </xf>
    <xf numFmtId="14" fontId="51" fillId="21" borderId="105" xfId="0" applyNumberFormat="1" applyFont="1" applyFill="1" applyBorder="1" applyAlignment="1">
      <alignment horizontal="center" vertical="center"/>
    </xf>
    <xf numFmtId="0" fontId="54" fillId="21" borderId="49" xfId="0" applyFont="1" applyFill="1" applyBorder="1" applyAlignment="1">
      <alignment vertical="center"/>
    </xf>
    <xf numFmtId="0" fontId="51" fillId="21" borderId="106" xfId="0" applyFont="1" applyFill="1" applyBorder="1" applyAlignment="1">
      <alignment horizontal="center" vertical="center"/>
    </xf>
    <xf numFmtId="0" fontId="0" fillId="0" borderId="46" xfId="0" applyBorder="1"/>
    <xf numFmtId="0" fontId="0" fillId="0" borderId="47" xfId="0" applyBorder="1"/>
    <xf numFmtId="0" fontId="54" fillId="21" borderId="52" xfId="0" applyFont="1" applyFill="1" applyBorder="1" applyAlignment="1">
      <alignment vertical="center"/>
    </xf>
    <xf numFmtId="9" fontId="29" fillId="6" borderId="48" xfId="0" applyNumberFormat="1" applyFont="1" applyFill="1" applyBorder="1" applyAlignment="1">
      <alignment vertical="center"/>
    </xf>
    <xf numFmtId="0" fontId="41" fillId="0" borderId="41" xfId="0" applyFont="1" applyFill="1" applyBorder="1" applyAlignment="1">
      <alignment vertical="center" wrapText="1"/>
    </xf>
    <xf numFmtId="14" fontId="41" fillId="0" borderId="41" xfId="0" applyNumberFormat="1" applyFont="1" applyFill="1" applyBorder="1" applyAlignment="1">
      <alignment horizontal="center" vertical="center" wrapText="1"/>
    </xf>
    <xf numFmtId="14" fontId="41" fillId="0" borderId="41" xfId="0" applyNumberFormat="1" applyFont="1" applyFill="1" applyBorder="1" applyAlignment="1">
      <alignment horizontal="center" vertical="center"/>
    </xf>
    <xf numFmtId="0" fontId="41" fillId="0" borderId="41" xfId="0" applyFont="1" applyFill="1" applyBorder="1" applyAlignment="1" applyProtection="1">
      <alignment horizontal="center" vertical="center" wrapText="1"/>
    </xf>
    <xf numFmtId="41" fontId="41" fillId="0" borderId="41" xfId="2" applyFont="1" applyFill="1" applyBorder="1" applyAlignment="1" applyProtection="1">
      <alignment horizontal="center" vertical="center"/>
    </xf>
    <xf numFmtId="9" fontId="41" fillId="0" borderId="41" xfId="2" applyNumberFormat="1" applyFont="1" applyFill="1" applyBorder="1" applyAlignment="1" applyProtection="1">
      <alignment horizontal="center" vertical="center"/>
    </xf>
    <xf numFmtId="9" fontId="41" fillId="0" borderId="41" xfId="0" applyNumberFormat="1" applyFont="1" applyFill="1" applyBorder="1" applyAlignment="1" applyProtection="1">
      <alignment horizontal="center" vertical="center" wrapText="1"/>
    </xf>
    <xf numFmtId="0" fontId="41" fillId="0" borderId="60" xfId="0" applyFont="1" applyFill="1" applyBorder="1" applyAlignment="1" applyProtection="1">
      <alignment horizontal="center" vertical="center" wrapText="1"/>
    </xf>
    <xf numFmtId="14" fontId="41" fillId="0" borderId="3" xfId="0" applyNumberFormat="1" applyFont="1" applyFill="1" applyBorder="1" applyAlignment="1">
      <alignment horizontal="center" vertical="center"/>
    </xf>
    <xf numFmtId="0" fontId="3" fillId="0" borderId="44" xfId="0" applyFont="1" applyBorder="1" applyAlignment="1">
      <alignment horizontal="center" vertical="center"/>
    </xf>
    <xf numFmtId="0" fontId="3" fillId="0" borderId="41" xfId="0" applyFont="1" applyBorder="1" applyAlignment="1">
      <alignment horizontal="center" vertical="center"/>
    </xf>
    <xf numFmtId="0" fontId="3" fillId="0" borderId="41" xfId="0" applyFont="1" applyBorder="1" applyAlignment="1">
      <alignment horizontal="center" vertical="center" wrapText="1"/>
    </xf>
    <xf numFmtId="0" fontId="4" fillId="0" borderId="41" xfId="0" applyFont="1" applyFill="1" applyBorder="1" applyAlignment="1">
      <alignment horizontal="center" vertical="center" wrapText="1"/>
    </xf>
    <xf numFmtId="0" fontId="2" fillId="0" borderId="41" xfId="0" applyFont="1" applyBorder="1" applyAlignment="1">
      <alignment vertical="center" wrapText="1"/>
    </xf>
    <xf numFmtId="0" fontId="2" fillId="0" borderId="41" xfId="0" applyFont="1" applyBorder="1" applyAlignment="1">
      <alignment vertical="center"/>
    </xf>
    <xf numFmtId="9" fontId="2" fillId="0" borderId="41" xfId="0" applyNumberFormat="1" applyFont="1" applyBorder="1" applyAlignment="1">
      <alignment vertical="center" wrapText="1"/>
    </xf>
    <xf numFmtId="9" fontId="29" fillId="18" borderId="41" xfId="0" applyNumberFormat="1" applyFont="1" applyFill="1" applyBorder="1" applyAlignment="1">
      <alignment vertical="center"/>
    </xf>
    <xf numFmtId="9" fontId="33" fillId="5" borderId="41" xfId="0" applyNumberFormat="1" applyFont="1" applyFill="1" applyBorder="1" applyAlignment="1">
      <alignment vertical="center"/>
    </xf>
    <xf numFmtId="9" fontId="29" fillId="6" borderId="41" xfId="0" applyNumberFormat="1" applyFont="1" applyFill="1" applyBorder="1" applyAlignment="1">
      <alignment vertical="center"/>
    </xf>
    <xf numFmtId="0" fontId="41" fillId="0" borderId="41" xfId="0" applyFont="1" applyFill="1" applyBorder="1" applyAlignment="1">
      <alignment horizontal="center" vertical="center"/>
    </xf>
    <xf numFmtId="0" fontId="41" fillId="0" borderId="50" xfId="0" applyFont="1" applyFill="1" applyBorder="1" applyAlignment="1">
      <alignment vertical="center" wrapText="1"/>
    </xf>
    <xf numFmtId="0" fontId="41" fillId="0" borderId="50" xfId="0" applyFont="1" applyFill="1" applyBorder="1" applyAlignment="1" applyProtection="1">
      <alignment horizontal="center" vertical="center" wrapText="1"/>
    </xf>
    <xf numFmtId="9" fontId="41" fillId="0" borderId="50" xfId="2" applyNumberFormat="1" applyFont="1" applyFill="1" applyBorder="1" applyAlignment="1" applyProtection="1">
      <alignment horizontal="center" vertical="center"/>
    </xf>
    <xf numFmtId="0" fontId="32" fillId="19" borderId="40" xfId="0" applyFont="1" applyFill="1" applyBorder="1" applyAlignment="1">
      <alignment horizontal="center" vertical="center"/>
    </xf>
    <xf numFmtId="0" fontId="32" fillId="19" borderId="60" xfId="0" applyFont="1" applyFill="1" applyBorder="1" applyAlignment="1">
      <alignment horizontal="center" vertical="center" wrapText="1"/>
    </xf>
    <xf numFmtId="0" fontId="31" fillId="10" borderId="44" xfId="0" applyFont="1" applyFill="1" applyBorder="1" applyAlignment="1">
      <alignment horizontal="center" vertical="center" textRotation="90" wrapText="1"/>
    </xf>
    <xf numFmtId="0" fontId="31" fillId="10" borderId="41" xfId="0" applyFont="1" applyFill="1" applyBorder="1" applyAlignment="1">
      <alignment horizontal="center" vertical="center" textRotation="90" wrapText="1"/>
    </xf>
    <xf numFmtId="0" fontId="31" fillId="10" borderId="60" xfId="0" applyFont="1" applyFill="1" applyBorder="1" applyAlignment="1">
      <alignment horizontal="center" vertical="center" textRotation="90" wrapText="1"/>
    </xf>
    <xf numFmtId="0" fontId="39" fillId="20" borderId="107" xfId="0" applyFont="1" applyFill="1" applyBorder="1" applyAlignment="1">
      <alignment horizontal="center" vertical="center"/>
    </xf>
    <xf numFmtId="0" fontId="39" fillId="20" borderId="108" xfId="0" applyFont="1" applyFill="1" applyBorder="1" applyAlignment="1">
      <alignment horizontal="center" vertical="center"/>
    </xf>
    <xf numFmtId="0" fontId="39" fillId="20" borderId="109" xfId="0" applyFont="1" applyFill="1" applyBorder="1" applyAlignment="1">
      <alignment horizontal="center" vertical="center"/>
    </xf>
    <xf numFmtId="0" fontId="39" fillId="20" borderId="108" xfId="0" applyFont="1" applyFill="1" applyBorder="1" applyAlignment="1">
      <alignment horizontal="center" vertical="center" wrapText="1"/>
    </xf>
    <xf numFmtId="0" fontId="39" fillId="20" borderId="111" xfId="0" applyFont="1" applyFill="1" applyBorder="1" applyAlignment="1">
      <alignment horizontal="center" vertical="center" wrapText="1"/>
    </xf>
    <xf numFmtId="0" fontId="52" fillId="20" borderId="116" xfId="0" applyFont="1" applyFill="1" applyBorder="1" applyAlignment="1">
      <alignment horizontal="center" vertical="center" wrapText="1"/>
    </xf>
    <xf numFmtId="0" fontId="52" fillId="20" borderId="117" xfId="0" applyFont="1" applyFill="1" applyBorder="1" applyAlignment="1">
      <alignment horizontal="center" vertical="center"/>
    </xf>
    <xf numFmtId="0" fontId="51" fillId="10" borderId="118" xfId="0" applyFont="1" applyFill="1" applyBorder="1" applyAlignment="1">
      <alignment horizontal="center" vertical="center"/>
    </xf>
    <xf numFmtId="0" fontId="51" fillId="10" borderId="119" xfId="0" applyFont="1" applyFill="1" applyBorder="1" applyAlignment="1">
      <alignment horizontal="center" vertical="center" wrapText="1"/>
    </xf>
    <xf numFmtId="0" fontId="51" fillId="10" borderId="92" xfId="0" applyFont="1" applyFill="1" applyBorder="1" applyAlignment="1">
      <alignment horizontal="center" vertical="center"/>
    </xf>
    <xf numFmtId="0" fontId="51" fillId="10" borderId="92" xfId="0" applyFont="1" applyFill="1" applyBorder="1" applyAlignment="1">
      <alignment horizontal="center" vertical="center" wrapText="1"/>
    </xf>
    <xf numFmtId="0" fontId="51" fillId="10" borderId="118" xfId="0" applyFont="1" applyFill="1" applyBorder="1" applyAlignment="1">
      <alignment horizontal="center" vertical="center" wrapText="1"/>
    </xf>
    <xf numFmtId="9" fontId="51" fillId="10" borderId="118" xfId="0" applyNumberFormat="1" applyFont="1" applyFill="1" applyBorder="1" applyAlignment="1">
      <alignment horizontal="center" vertical="center"/>
    </xf>
    <xf numFmtId="0" fontId="51" fillId="10" borderId="91" xfId="0" applyFont="1" applyFill="1" applyBorder="1" applyAlignment="1">
      <alignment horizontal="left" vertical="center" wrapText="1"/>
    </xf>
    <xf numFmtId="0" fontId="51" fillId="10" borderId="91" xfId="0" applyFont="1" applyFill="1" applyBorder="1" applyAlignment="1">
      <alignment horizontal="left" vertical="center"/>
    </xf>
    <xf numFmtId="0" fontId="51" fillId="10" borderId="85" xfId="0" applyFont="1" applyFill="1" applyBorder="1" applyAlignment="1">
      <alignment horizontal="center" vertical="center"/>
    </xf>
    <xf numFmtId="0" fontId="51" fillId="10" borderId="91" xfId="0" applyFont="1" applyFill="1" applyBorder="1" applyAlignment="1">
      <alignment vertical="center" wrapText="1"/>
    </xf>
    <xf numFmtId="0" fontId="56" fillId="10" borderId="118" xfId="0" applyFont="1" applyFill="1" applyBorder="1" applyAlignment="1">
      <alignment horizontal="center" vertical="center"/>
    </xf>
    <xf numFmtId="0" fontId="56" fillId="10" borderId="91" xfId="0" applyFont="1" applyFill="1" applyBorder="1" applyAlignment="1">
      <alignment horizontal="left" vertical="center" wrapText="1"/>
    </xf>
    <xf numFmtId="0" fontId="45" fillId="0" borderId="85" xfId="8" applyBorder="1" applyAlignment="1">
      <alignment horizontal="center" vertical="center" wrapText="1"/>
    </xf>
    <xf numFmtId="0" fontId="45" fillId="0" borderId="85" xfId="8" applyBorder="1" applyAlignment="1">
      <alignment horizontal="left" vertical="center" wrapText="1"/>
    </xf>
    <xf numFmtId="0" fontId="51" fillId="0" borderId="85" xfId="0" applyFont="1" applyBorder="1" applyAlignment="1">
      <alignment horizontal="left" vertical="center" wrapText="1"/>
    </xf>
    <xf numFmtId="0" fontId="51" fillId="0" borderId="84" xfId="0" applyFont="1" applyBorder="1" applyAlignment="1">
      <alignment horizontal="left" vertical="center" wrapText="1"/>
    </xf>
    <xf numFmtId="49" fontId="51" fillId="10" borderId="118" xfId="0" applyNumberFormat="1" applyFont="1" applyFill="1" applyBorder="1" applyAlignment="1">
      <alignment horizontal="center" vertical="center"/>
    </xf>
    <xf numFmtId="0" fontId="51" fillId="10" borderId="92" xfId="3" applyFont="1" applyFill="1" applyBorder="1" applyAlignment="1" applyProtection="1">
      <alignment horizontal="center" vertical="center" wrapText="1"/>
    </xf>
    <xf numFmtId="0" fontId="51" fillId="10" borderId="92" xfId="4" applyFont="1" applyFill="1" applyBorder="1" applyAlignment="1">
      <alignment horizontal="center" vertical="center" wrapText="1"/>
    </xf>
    <xf numFmtId="9" fontId="51" fillId="10" borderId="92" xfId="3" applyNumberFormat="1" applyFont="1" applyFill="1" applyBorder="1" applyAlignment="1" applyProtection="1">
      <alignment horizontal="center" vertical="center" wrapText="1"/>
    </xf>
    <xf numFmtId="9" fontId="51" fillId="10" borderId="92" xfId="1" applyFont="1" applyFill="1" applyBorder="1" applyAlignment="1" applyProtection="1">
      <alignment horizontal="center" vertical="center" wrapText="1"/>
    </xf>
    <xf numFmtId="9" fontId="51" fillId="10" borderId="85" xfId="0" applyNumberFormat="1" applyFont="1" applyFill="1" applyBorder="1" applyAlignment="1">
      <alignment horizontal="center" vertical="center"/>
    </xf>
    <xf numFmtId="3" fontId="57" fillId="10" borderId="85" xfId="0" applyNumberFormat="1" applyFont="1" applyFill="1" applyBorder="1" applyAlignment="1">
      <alignment horizontal="center" vertical="center"/>
    </xf>
    <xf numFmtId="0" fontId="57" fillId="10" borderId="85" xfId="0" applyFont="1" applyFill="1" applyBorder="1" applyAlignment="1">
      <alignment horizontal="center" vertical="center" wrapText="1"/>
    </xf>
    <xf numFmtId="0" fontId="57" fillId="10" borderId="88" xfId="0" applyFont="1" applyFill="1" applyBorder="1" applyAlignment="1">
      <alignment horizontal="center" vertical="center" wrapText="1"/>
    </xf>
    <xf numFmtId="0" fontId="57" fillId="10" borderId="85" xfId="0" applyFont="1" applyFill="1" applyBorder="1" applyAlignment="1">
      <alignment horizontal="center" vertical="center"/>
    </xf>
    <xf numFmtId="0" fontId="45" fillId="10" borderId="85" xfId="8" applyFill="1" applyBorder="1" applyAlignment="1">
      <alignment horizontal="left" vertical="center" wrapText="1"/>
    </xf>
    <xf numFmtId="3" fontId="51" fillId="10" borderId="92" xfId="3" applyNumberFormat="1" applyFont="1" applyFill="1" applyBorder="1" applyAlignment="1" applyProtection="1">
      <alignment horizontal="center" vertical="center" wrapText="1"/>
    </xf>
    <xf numFmtId="3" fontId="51" fillId="10" borderId="85" xfId="0" applyNumberFormat="1" applyFont="1" applyFill="1" applyBorder="1" applyAlignment="1">
      <alignment horizontal="center" vertical="center"/>
    </xf>
    <xf numFmtId="9" fontId="56" fillId="10" borderId="92" xfId="3" applyNumberFormat="1" applyFont="1" applyFill="1" applyBorder="1" applyAlignment="1" applyProtection="1">
      <alignment horizontal="center" vertical="center" wrapText="1"/>
    </xf>
    <xf numFmtId="9" fontId="51" fillId="10" borderId="85" xfId="0" applyNumberFormat="1" applyFont="1" applyFill="1" applyBorder="1" applyAlignment="1">
      <alignment horizontal="center" vertical="center"/>
    </xf>
    <xf numFmtId="9" fontId="51" fillId="10" borderId="85" xfId="1" applyFont="1" applyFill="1" applyBorder="1" applyAlignment="1">
      <alignment horizontal="center" vertical="center"/>
    </xf>
    <xf numFmtId="9" fontId="51" fillId="10" borderId="85" xfId="0" applyNumberFormat="1" applyFont="1" applyFill="1" applyBorder="1" applyAlignment="1">
      <alignment horizontal="center" vertical="center"/>
    </xf>
    <xf numFmtId="0" fontId="51" fillId="10" borderId="85" xfId="0" applyFont="1" applyFill="1" applyBorder="1" applyAlignment="1">
      <alignment horizontal="center" vertical="center"/>
    </xf>
    <xf numFmtId="9" fontId="51" fillId="10" borderId="85" xfId="0" applyNumberFormat="1" applyFont="1" applyFill="1" applyBorder="1" applyAlignment="1">
      <alignment horizontal="center" vertical="center"/>
    </xf>
    <xf numFmtId="9" fontId="51" fillId="10" borderId="85" xfId="0" applyNumberFormat="1" applyFont="1" applyFill="1" applyBorder="1" applyAlignment="1">
      <alignment horizontal="center" vertical="center"/>
    </xf>
    <xf numFmtId="0" fontId="51" fillId="10" borderId="91" xfId="0" applyFont="1" applyFill="1" applyBorder="1" applyAlignment="1">
      <alignment horizontal="left" vertical="center" wrapText="1"/>
    </xf>
    <xf numFmtId="9" fontId="51" fillId="10" borderId="85" xfId="0" applyNumberFormat="1" applyFont="1" applyFill="1" applyBorder="1" applyAlignment="1">
      <alignment horizontal="center" vertical="center"/>
    </xf>
    <xf numFmtId="9" fontId="51" fillId="10" borderId="85" xfId="0" applyNumberFormat="1" applyFont="1" applyFill="1" applyBorder="1" applyAlignment="1">
      <alignment horizontal="center" vertical="center"/>
    </xf>
    <xf numFmtId="0" fontId="51" fillId="10" borderId="91" xfId="0" applyFont="1" applyFill="1" applyBorder="1" applyAlignment="1">
      <alignment vertical="center"/>
    </xf>
    <xf numFmtId="0" fontId="51" fillId="10" borderId="118" xfId="0" applyFont="1" applyFill="1" applyBorder="1" applyAlignment="1">
      <alignment horizontal="center" vertical="center" wrapText="1"/>
    </xf>
    <xf numFmtId="9" fontId="51" fillId="10" borderId="92" xfId="0" applyNumberFormat="1" applyFont="1" applyFill="1" applyBorder="1" applyAlignment="1">
      <alignment horizontal="center" vertical="center" wrapText="1"/>
    </xf>
    <xf numFmtId="9" fontId="51" fillId="10" borderId="85" xfId="0" applyNumberFormat="1" applyFont="1" applyFill="1" applyBorder="1" applyAlignment="1">
      <alignment horizontal="center" vertical="center"/>
    </xf>
    <xf numFmtId="0" fontId="51" fillId="10" borderId="118" xfId="0" applyFont="1" applyFill="1" applyBorder="1" applyAlignment="1">
      <alignment horizontal="center" vertical="center"/>
    </xf>
    <xf numFmtId="0" fontId="51" fillId="10" borderId="118" xfId="0" applyFont="1" applyFill="1" applyBorder="1" applyAlignment="1">
      <alignment horizontal="center" vertical="center" wrapText="1"/>
    </xf>
    <xf numFmtId="0" fontId="51" fillId="10" borderId="118" xfId="0" applyFont="1" applyFill="1" applyBorder="1" applyAlignment="1">
      <alignment horizontal="center" vertical="center"/>
    </xf>
    <xf numFmtId="0" fontId="51" fillId="10" borderId="118" xfId="0" applyFont="1" applyFill="1" applyBorder="1" applyAlignment="1">
      <alignment horizontal="center" vertical="center" wrapText="1"/>
    </xf>
    <xf numFmtId="0" fontId="51" fillId="10" borderId="91" xfId="0" applyFont="1" applyFill="1" applyBorder="1" applyAlignment="1">
      <alignment horizontal="left" vertical="center" wrapText="1"/>
    </xf>
    <xf numFmtId="0" fontId="51" fillId="10" borderId="118" xfId="0" applyFont="1" applyFill="1" applyBorder="1" applyAlignment="1">
      <alignment horizontal="left" vertical="center" wrapText="1"/>
    </xf>
    <xf numFmtId="0" fontId="57" fillId="10" borderId="118" xfId="0" applyFont="1" applyFill="1" applyBorder="1" applyAlignment="1">
      <alignment horizontal="center" vertical="center"/>
    </xf>
    <xf numFmtId="0" fontId="57" fillId="10" borderId="118" xfId="0" applyFont="1" applyFill="1" applyBorder="1" applyAlignment="1">
      <alignment horizontal="center" vertical="center" wrapText="1"/>
    </xf>
    <xf numFmtId="0" fontId="57" fillId="10" borderId="118" xfId="0" applyFont="1" applyFill="1" applyBorder="1" applyAlignment="1">
      <alignment horizontal="left" vertical="center" wrapText="1"/>
    </xf>
    <xf numFmtId="10" fontId="51" fillId="10" borderId="118" xfId="1" applyNumberFormat="1" applyFont="1" applyFill="1" applyBorder="1" applyAlignment="1">
      <alignment horizontal="center" vertical="center"/>
    </xf>
    <xf numFmtId="0" fontId="51" fillId="10" borderId="120" xfId="0" applyFont="1" applyFill="1" applyBorder="1" applyAlignment="1">
      <alignment horizontal="center" vertical="center" wrapText="1"/>
    </xf>
    <xf numFmtId="0" fontId="51" fillId="10" borderId="120" xfId="0" applyFont="1" applyFill="1" applyBorder="1" applyAlignment="1">
      <alignment vertical="center" wrapText="1"/>
    </xf>
    <xf numFmtId="0" fontId="57" fillId="10" borderId="81" xfId="0" applyFont="1" applyFill="1" applyBorder="1" applyAlignment="1">
      <alignment horizontal="center" vertical="center" wrapText="1"/>
    </xf>
    <xf numFmtId="9" fontId="57" fillId="10" borderId="92" xfId="1" applyFont="1" applyFill="1" applyBorder="1" applyAlignment="1">
      <alignment horizontal="center" vertical="center" wrapText="1"/>
    </xf>
    <xf numFmtId="0" fontId="51" fillId="10" borderId="122" xfId="0" applyFont="1" applyFill="1" applyBorder="1" applyAlignment="1">
      <alignment vertical="center" wrapText="1"/>
    </xf>
    <xf numFmtId="9" fontId="57" fillId="10" borderId="124" xfId="1" applyFont="1" applyFill="1" applyBorder="1" applyAlignment="1">
      <alignment horizontal="center" vertical="center" wrapText="1"/>
    </xf>
    <xf numFmtId="10" fontId="51" fillId="10" borderId="118" xfId="0" applyNumberFormat="1" applyFont="1" applyFill="1" applyBorder="1" applyAlignment="1">
      <alignment horizontal="center" vertical="center"/>
    </xf>
    <xf numFmtId="14" fontId="51" fillId="0" borderId="85" xfId="0" applyNumberFormat="1" applyFont="1" applyFill="1" applyBorder="1" applyAlignment="1">
      <alignment horizontal="center" vertical="center"/>
    </xf>
    <xf numFmtId="14" fontId="51" fillId="21" borderId="85" xfId="0" applyNumberFormat="1" applyFont="1" applyFill="1" applyBorder="1" applyAlignment="1">
      <alignment horizontal="center" vertical="center"/>
    </xf>
    <xf numFmtId="14" fontId="51" fillId="21" borderId="81" xfId="0" applyNumberFormat="1" applyFont="1" applyFill="1" applyBorder="1" applyAlignment="1">
      <alignment horizontal="center" vertical="center"/>
    </xf>
    <xf numFmtId="0" fontId="52" fillId="22" borderId="85" xfId="0" applyFont="1" applyFill="1" applyBorder="1" applyAlignment="1">
      <alignment horizontal="center" vertical="center" wrapText="1"/>
    </xf>
    <xf numFmtId="0" fontId="45" fillId="0" borderId="85" xfId="8" applyFill="1" applyBorder="1" applyAlignment="1">
      <alignment horizontal="left" vertical="center" wrapText="1"/>
    </xf>
    <xf numFmtId="0" fontId="45" fillId="0" borderId="81" xfId="8" applyBorder="1" applyAlignment="1">
      <alignment horizontal="center" vertical="center" wrapText="1"/>
    </xf>
    <xf numFmtId="0" fontId="51" fillId="0" borderId="85" xfId="0" applyFont="1" applyFill="1" applyBorder="1" applyAlignment="1">
      <alignment horizontal="center" vertical="center" wrapText="1"/>
    </xf>
    <xf numFmtId="0" fontId="45" fillId="0" borderId="85" xfId="8" applyFill="1" applyBorder="1" applyAlignment="1">
      <alignment horizontal="center" vertical="center" wrapText="1"/>
    </xf>
    <xf numFmtId="0" fontId="51" fillId="0" borderId="84" xfId="0" applyFont="1" applyBorder="1" applyAlignment="1">
      <alignment horizontal="center" vertical="center" wrapText="1"/>
    </xf>
    <xf numFmtId="0" fontId="51" fillId="0" borderId="85" xfId="0" applyFont="1" applyFill="1" applyBorder="1" applyAlignment="1">
      <alignment horizontal="left" vertical="center" wrapText="1"/>
    </xf>
    <xf numFmtId="0" fontId="51" fillId="0" borderId="85" xfId="0" applyFont="1" applyFill="1" applyBorder="1" applyAlignment="1">
      <alignment vertical="center" wrapText="1"/>
    </xf>
    <xf numFmtId="0" fontId="61" fillId="0" borderId="85" xfId="8" applyFont="1" applyFill="1" applyBorder="1" applyAlignment="1">
      <alignment horizontal="center" vertical="center" wrapText="1"/>
    </xf>
    <xf numFmtId="0" fontId="51" fillId="0" borderId="81" xfId="0" applyFont="1" applyFill="1" applyBorder="1" applyAlignment="1">
      <alignment horizontal="center" vertical="center"/>
    </xf>
    <xf numFmtId="9" fontId="57" fillId="10" borderId="124" xfId="1" applyFont="1" applyFill="1" applyBorder="1" applyAlignment="1">
      <alignment horizontal="center" vertical="center" wrapText="1"/>
    </xf>
    <xf numFmtId="0" fontId="51" fillId="0" borderId="84" xfId="0" applyFont="1" applyFill="1" applyBorder="1" applyAlignment="1">
      <alignment horizontal="left" vertical="center" wrapText="1"/>
    </xf>
    <xf numFmtId="0" fontId="51" fillId="10" borderId="92" xfId="0" applyFont="1" applyFill="1" applyBorder="1" applyAlignment="1">
      <alignment horizontal="left" vertical="center" wrapText="1"/>
    </xf>
    <xf numFmtId="0" fontId="56" fillId="10" borderId="91" xfId="8" applyFont="1" applyFill="1" applyBorder="1" applyAlignment="1">
      <alignment horizontal="left" vertical="center" wrapText="1"/>
    </xf>
    <xf numFmtId="0" fontId="62" fillId="10" borderId="91" xfId="8" applyFont="1" applyFill="1" applyBorder="1" applyAlignment="1">
      <alignment horizontal="left" vertical="center" wrapText="1"/>
    </xf>
    <xf numFmtId="0" fontId="45" fillId="10" borderId="92" xfId="8" applyFill="1" applyBorder="1" applyAlignment="1" applyProtection="1">
      <alignment horizontal="center" vertical="center" wrapText="1"/>
    </xf>
    <xf numFmtId="0" fontId="45" fillId="10" borderId="92" xfId="8" applyFill="1" applyBorder="1" applyAlignment="1">
      <alignment horizontal="center" vertical="center" wrapText="1"/>
    </xf>
    <xf numFmtId="0" fontId="51" fillId="10" borderId="91" xfId="0" applyFont="1" applyFill="1" applyBorder="1" applyAlignment="1">
      <alignment horizontal="center" vertical="center" wrapText="1"/>
    </xf>
    <xf numFmtId="0" fontId="45" fillId="10" borderId="92" xfId="8" applyFill="1" applyBorder="1" applyAlignment="1">
      <alignment horizontal="left" vertical="center" wrapText="1"/>
    </xf>
    <xf numFmtId="0" fontId="51" fillId="0" borderId="85" xfId="0" applyFont="1" applyFill="1" applyBorder="1" applyAlignment="1">
      <alignment wrapText="1"/>
    </xf>
    <xf numFmtId="0" fontId="51" fillId="0" borderId="81" xfId="0" applyFont="1" applyFill="1" applyBorder="1" applyAlignment="1">
      <alignment wrapText="1"/>
    </xf>
    <xf numFmtId="0" fontId="51" fillId="23" borderId="118" xfId="25" applyNumberFormat="1" applyFont="1" applyFill="1" applyBorder="1" applyAlignment="1">
      <alignment horizontal="center" vertical="center"/>
    </xf>
    <xf numFmtId="0" fontId="23" fillId="0" borderId="10" xfId="0" applyFont="1" applyBorder="1" applyAlignment="1">
      <alignment horizontal="center" vertical="center" wrapText="1"/>
    </xf>
    <xf numFmtId="0" fontId="23" fillId="0" borderId="7"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1"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22" fillId="0" borderId="31" xfId="0" applyFont="1" applyBorder="1" applyAlignment="1">
      <alignment horizontal="center" vertical="center" textRotation="90" wrapText="1"/>
    </xf>
    <xf numFmtId="0" fontId="22" fillId="0" borderId="32" xfId="0" applyFont="1" applyBorder="1" applyAlignment="1">
      <alignment horizontal="center" vertical="center" textRotation="90" wrapText="1"/>
    </xf>
    <xf numFmtId="0" fontId="22" fillId="0" borderId="33" xfId="0" applyFont="1" applyBorder="1" applyAlignment="1">
      <alignment horizontal="center" vertical="center" textRotation="90" wrapText="1"/>
    </xf>
    <xf numFmtId="0" fontId="25" fillId="0" borderId="15" xfId="0" applyFont="1" applyBorder="1" applyAlignment="1">
      <alignment horizontal="center" vertical="center"/>
    </xf>
    <xf numFmtId="0" fontId="25" fillId="0" borderId="17" xfId="0" applyFont="1" applyBorder="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2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center" vertical="center"/>
    </xf>
    <xf numFmtId="0" fontId="36" fillId="3" borderId="37" xfId="0" applyFont="1" applyFill="1" applyBorder="1" applyAlignment="1">
      <alignment horizontal="center" vertical="center" wrapText="1"/>
    </xf>
    <xf numFmtId="0" fontId="36" fillId="3" borderId="38" xfId="0" applyFont="1" applyFill="1" applyBorder="1" applyAlignment="1">
      <alignment horizontal="center" vertical="center" wrapText="1"/>
    </xf>
    <xf numFmtId="0" fontId="36" fillId="3" borderId="39"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5"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7" fillId="0" borderId="2" xfId="0" applyFont="1" applyBorder="1" applyAlignment="1">
      <alignment horizontal="center" vertical="center" readingOrder="1"/>
    </xf>
    <xf numFmtId="0" fontId="4" fillId="4"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9" fontId="51" fillId="10" borderId="124" xfId="0" applyNumberFormat="1" applyFont="1" applyFill="1" applyBorder="1" applyAlignment="1">
      <alignment horizontal="center" vertical="center"/>
    </xf>
    <xf numFmtId="0" fontId="51" fillId="10" borderId="125" xfId="0" applyFont="1" applyFill="1" applyBorder="1" applyAlignment="1">
      <alignment horizontal="center" vertical="center"/>
    </xf>
    <xf numFmtId="9" fontId="51" fillId="10" borderId="122" xfId="0" applyNumberFormat="1" applyFont="1" applyFill="1" applyBorder="1" applyAlignment="1">
      <alignment horizontal="center" vertical="center"/>
    </xf>
    <xf numFmtId="9" fontId="51" fillId="10" borderId="123" xfId="0" applyNumberFormat="1" applyFont="1" applyFill="1" applyBorder="1" applyAlignment="1">
      <alignment horizontal="center" vertical="center"/>
    </xf>
    <xf numFmtId="0" fontId="51" fillId="10" borderId="93" xfId="0" applyFont="1" applyFill="1" applyBorder="1" applyAlignment="1">
      <alignment horizontal="center" vertical="center" wrapText="1"/>
    </xf>
    <xf numFmtId="0" fontId="51" fillId="10" borderId="129" xfId="0" applyFont="1" applyFill="1" applyBorder="1" applyAlignment="1">
      <alignment horizontal="center" vertical="center" wrapText="1"/>
    </xf>
    <xf numFmtId="0" fontId="51" fillId="10" borderId="127" xfId="0" applyFont="1" applyFill="1" applyBorder="1" applyAlignment="1">
      <alignment horizontal="center" vertical="center" wrapText="1"/>
    </xf>
    <xf numFmtId="0" fontId="51" fillId="10" borderId="120" xfId="0" applyFont="1" applyFill="1" applyBorder="1" applyAlignment="1">
      <alignment horizontal="center" vertical="center" wrapText="1"/>
    </xf>
    <xf numFmtId="0" fontId="51" fillId="10" borderId="121" xfId="0" applyFont="1" applyFill="1" applyBorder="1" applyAlignment="1">
      <alignment horizontal="center" vertical="center" wrapText="1"/>
    </xf>
    <xf numFmtId="0" fontId="51" fillId="10" borderId="122" xfId="0" applyFont="1" applyFill="1" applyBorder="1" applyAlignment="1">
      <alignment horizontal="center" vertical="center"/>
    </xf>
    <xf numFmtId="0" fontId="51" fillId="10" borderId="123" xfId="0" applyFont="1" applyFill="1" applyBorder="1" applyAlignment="1">
      <alignment horizontal="center" vertical="center"/>
    </xf>
    <xf numFmtId="9" fontId="57" fillId="10" borderId="124" xfId="1" applyFont="1" applyFill="1" applyBorder="1" applyAlignment="1">
      <alignment horizontal="center" vertical="center" wrapText="1"/>
    </xf>
    <xf numFmtId="9" fontId="57" fillId="10" borderId="125" xfId="1" applyFont="1" applyFill="1" applyBorder="1" applyAlignment="1">
      <alignment horizontal="center" vertical="center" wrapText="1"/>
    </xf>
    <xf numFmtId="0" fontId="57" fillId="10" borderId="126" xfId="0" applyFont="1" applyFill="1" applyBorder="1" applyAlignment="1">
      <alignment horizontal="center" vertical="center" wrapText="1"/>
    </xf>
    <xf numFmtId="0" fontId="57" fillId="10" borderId="127" xfId="0" applyFont="1" applyFill="1" applyBorder="1" applyAlignment="1">
      <alignment horizontal="center" vertical="center" wrapText="1"/>
    </xf>
    <xf numFmtId="0" fontId="57" fillId="10" borderId="128" xfId="0" applyFont="1" applyFill="1" applyBorder="1" applyAlignment="1">
      <alignment horizontal="center" vertical="center" wrapText="1"/>
    </xf>
    <xf numFmtId="0" fontId="57" fillId="10" borderId="121" xfId="0" applyFont="1" applyFill="1" applyBorder="1" applyAlignment="1">
      <alignment horizontal="center" vertical="center" wrapText="1"/>
    </xf>
    <xf numFmtId="0" fontId="52" fillId="20" borderId="0" xfId="0" applyFont="1" applyFill="1" applyAlignment="1">
      <alignment horizontal="center" vertical="center"/>
    </xf>
    <xf numFmtId="0" fontId="52" fillId="20" borderId="112" xfId="0" applyFont="1" applyFill="1" applyBorder="1" applyAlignment="1">
      <alignment horizontal="center" vertical="center"/>
    </xf>
    <xf numFmtId="0" fontId="52" fillId="20" borderId="113" xfId="0" applyFont="1" applyFill="1" applyBorder="1" applyAlignment="1">
      <alignment horizontal="center" vertical="center"/>
    </xf>
    <xf numFmtId="0" fontId="52" fillId="20" borderId="114" xfId="0" applyFont="1" applyFill="1" applyBorder="1" applyAlignment="1">
      <alignment horizontal="center" vertical="center"/>
    </xf>
    <xf numFmtId="0" fontId="53" fillId="15" borderId="115" xfId="0" applyFont="1" applyFill="1" applyBorder="1" applyAlignment="1">
      <alignment horizontal="center" vertical="center"/>
    </xf>
    <xf numFmtId="0" fontId="49" fillId="0" borderId="0" xfId="0" applyFont="1" applyAlignment="1">
      <alignment horizontal="center"/>
    </xf>
    <xf numFmtId="9" fontId="41" fillId="0" borderId="5" xfId="0" applyNumberFormat="1" applyFont="1" applyFill="1" applyBorder="1" applyAlignment="1">
      <alignment horizontal="center" vertical="center"/>
    </xf>
    <xf numFmtId="9" fontId="41" fillId="0" borderId="3" xfId="0" applyNumberFormat="1" applyFont="1" applyFill="1" applyBorder="1" applyAlignment="1">
      <alignment horizontal="center" vertical="center"/>
    </xf>
    <xf numFmtId="9" fontId="41" fillId="0" borderId="1" xfId="0" applyNumberFormat="1" applyFont="1" applyFill="1" applyBorder="1" applyAlignment="1">
      <alignment horizontal="center" vertical="center"/>
    </xf>
    <xf numFmtId="0" fontId="36" fillId="0" borderId="34" xfId="0" applyFont="1" applyFill="1" applyBorder="1" applyAlignment="1">
      <alignment horizontal="center" vertical="center" wrapText="1"/>
    </xf>
    <xf numFmtId="0" fontId="36" fillId="0" borderId="46" xfId="0" applyFont="1" applyFill="1" applyBorder="1" applyAlignment="1">
      <alignment horizontal="center" vertical="center" wrapText="1"/>
    </xf>
    <xf numFmtId="0" fontId="36" fillId="0" borderId="4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57"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78" xfId="0" applyFont="1" applyFill="1" applyBorder="1" applyAlignment="1">
      <alignment horizontal="center" vertical="center" wrapText="1"/>
    </xf>
    <xf numFmtId="0" fontId="36" fillId="0" borderId="79" xfId="0" applyFont="1" applyFill="1" applyBorder="1" applyAlignment="1">
      <alignment horizontal="center" vertical="center" wrapText="1"/>
    </xf>
    <xf numFmtId="0" fontId="41" fillId="0" borderId="48" xfId="0" applyFont="1" applyFill="1" applyBorder="1" applyAlignment="1">
      <alignment horizontal="center" vertical="center"/>
    </xf>
    <xf numFmtId="0" fontId="41" fillId="0" borderId="46" xfId="0" applyFont="1" applyFill="1" applyBorder="1" applyAlignment="1">
      <alignment horizontal="center" vertical="center"/>
    </xf>
    <xf numFmtId="0" fontId="41" fillId="0" borderId="47" xfId="0" applyFont="1" applyFill="1" applyBorder="1" applyAlignment="1">
      <alignment horizontal="center" vertical="center"/>
    </xf>
    <xf numFmtId="0" fontId="41" fillId="0" borderId="101" xfId="0" applyFont="1" applyFill="1" applyBorder="1" applyAlignment="1">
      <alignment horizontal="center" vertical="center"/>
    </xf>
    <xf numFmtId="0" fontId="41" fillId="0" borderId="78" xfId="0" applyFont="1" applyFill="1" applyBorder="1" applyAlignment="1">
      <alignment horizontal="center" vertical="center"/>
    </xf>
    <xf numFmtId="0" fontId="41" fillId="0" borderId="79" xfId="0" applyFont="1" applyFill="1" applyBorder="1" applyAlignment="1">
      <alignment horizontal="center" vertical="center"/>
    </xf>
    <xf numFmtId="9" fontId="3" fillId="0" borderId="43" xfId="0" applyNumberFormat="1" applyFont="1" applyBorder="1" applyAlignment="1">
      <alignment horizontal="center" vertical="center"/>
    </xf>
    <xf numFmtId="9" fontId="3" fillId="0" borderId="102" xfId="0" applyNumberFormat="1" applyFont="1" applyBorder="1" applyAlignment="1">
      <alignment horizontal="center" vertical="center"/>
    </xf>
    <xf numFmtId="9" fontId="29" fillId="18" borderId="43" xfId="0" applyNumberFormat="1" applyFont="1" applyFill="1" applyBorder="1" applyAlignment="1">
      <alignment horizontal="center" vertical="center"/>
    </xf>
    <xf numFmtId="9" fontId="29" fillId="18" borderId="102" xfId="0" applyNumberFormat="1" applyFont="1" applyFill="1" applyBorder="1" applyAlignment="1">
      <alignment horizontal="center" vertical="center"/>
    </xf>
    <xf numFmtId="9" fontId="33" fillId="5" borderId="43" xfId="0" applyNumberFormat="1" applyFont="1" applyFill="1" applyBorder="1" applyAlignment="1">
      <alignment horizontal="center" vertical="center"/>
    </xf>
    <xf numFmtId="9" fontId="33" fillId="5" borderId="102" xfId="0" applyNumberFormat="1" applyFont="1" applyFill="1" applyBorder="1" applyAlignment="1">
      <alignment horizontal="center" vertical="center"/>
    </xf>
    <xf numFmtId="9" fontId="29" fillId="6" borderId="43" xfId="0" applyNumberFormat="1" applyFont="1" applyFill="1" applyBorder="1" applyAlignment="1">
      <alignment horizontal="center" vertical="center"/>
    </xf>
    <xf numFmtId="9" fontId="29" fillId="6" borderId="102" xfId="0" applyNumberFormat="1" applyFont="1" applyFill="1" applyBorder="1" applyAlignment="1">
      <alignment horizontal="center" vertical="center"/>
    </xf>
    <xf numFmtId="0" fontId="2" fillId="0" borderId="43" xfId="0" applyFont="1" applyBorder="1" applyAlignment="1">
      <alignment horizontal="center" vertical="center"/>
    </xf>
    <xf numFmtId="0" fontId="2" fillId="0" borderId="102" xfId="0" applyFont="1" applyBorder="1" applyAlignment="1">
      <alignment horizontal="center" vertical="center"/>
    </xf>
    <xf numFmtId="0" fontId="41" fillId="0" borderId="50" xfId="0" applyFont="1" applyFill="1" applyBorder="1" applyAlignment="1">
      <alignment horizontal="left" vertical="center" wrapText="1"/>
    </xf>
    <xf numFmtId="0" fontId="41" fillId="0" borderId="2" xfId="0" applyFont="1" applyFill="1" applyBorder="1" applyAlignment="1">
      <alignment horizontal="left" vertical="center" wrapText="1"/>
    </xf>
    <xf numFmtId="9" fontId="29" fillId="6" borderId="50" xfId="0" applyNumberFormat="1" applyFont="1" applyFill="1" applyBorder="1" applyAlignment="1">
      <alignment horizontal="center" vertical="center"/>
    </xf>
    <xf numFmtId="9" fontId="29" fillId="6" borderId="2" xfId="0" applyNumberFormat="1" applyFont="1" applyFill="1" applyBorder="1" applyAlignment="1">
      <alignment horizontal="center" vertical="center"/>
    </xf>
    <xf numFmtId="9" fontId="29" fillId="6" borderId="1" xfId="0" applyNumberFormat="1" applyFont="1" applyFill="1" applyBorder="1" applyAlignment="1">
      <alignment horizontal="center" vertical="center"/>
    </xf>
    <xf numFmtId="9" fontId="41" fillId="0" borderId="2" xfId="0" applyNumberFormat="1" applyFont="1" applyFill="1" applyBorder="1" applyAlignment="1">
      <alignment horizontal="center" vertical="center" wrapText="1"/>
    </xf>
    <xf numFmtId="9" fontId="41" fillId="0" borderId="55" xfId="0" applyNumberFormat="1" applyFont="1" applyFill="1" applyBorder="1" applyAlignment="1">
      <alignment horizontal="center" vertical="center" wrapText="1"/>
    </xf>
    <xf numFmtId="0" fontId="4" fillId="0" borderId="50" xfId="0" applyFont="1" applyFill="1" applyBorder="1" applyAlignment="1">
      <alignment horizontal="center" vertical="center" wrapText="1"/>
    </xf>
    <xf numFmtId="0" fontId="3" fillId="0" borderId="50" xfId="0" applyFont="1" applyBorder="1" applyAlignment="1">
      <alignment horizontal="center" vertical="center" wrapText="1"/>
    </xf>
    <xf numFmtId="0" fontId="3" fillId="0" borderId="1" xfId="0" applyFont="1" applyBorder="1" applyAlignment="1">
      <alignment horizontal="center" vertical="center" wrapText="1"/>
    </xf>
    <xf numFmtId="0" fontId="41" fillId="0" borderId="2" xfId="0" applyFont="1" applyFill="1" applyBorder="1" applyAlignment="1">
      <alignment horizontal="center" vertical="center" wrapText="1"/>
    </xf>
    <xf numFmtId="0" fontId="41" fillId="0" borderId="55" xfId="0" applyFont="1" applyFill="1" applyBorder="1" applyAlignment="1">
      <alignment horizontal="center" vertical="center" wrapText="1"/>
    </xf>
    <xf numFmtId="0" fontId="3" fillId="0" borderId="50" xfId="0" applyFont="1" applyBorder="1" applyAlignment="1">
      <alignment horizontal="center" vertical="center"/>
    </xf>
    <xf numFmtId="0" fontId="3" fillId="0" borderId="1" xfId="0" applyFont="1" applyBorder="1" applyAlignment="1">
      <alignment horizontal="center" vertical="center"/>
    </xf>
    <xf numFmtId="0" fontId="3" fillId="0" borderId="49" xfId="0" applyFont="1" applyBorder="1" applyAlignment="1">
      <alignment horizontal="center" vertical="center"/>
    </xf>
    <xf numFmtId="0" fontId="3" fillId="0" borderId="70" xfId="0" applyFont="1" applyBorder="1" applyAlignment="1">
      <alignment horizontal="center" vertical="center"/>
    </xf>
    <xf numFmtId="0" fontId="4"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52" xfId="0" applyFont="1" applyBorder="1" applyAlignment="1">
      <alignment horizontal="center" vertical="center"/>
    </xf>
    <xf numFmtId="0" fontId="41" fillId="0" borderId="3" xfId="0" applyFont="1" applyFill="1" applyBorder="1" applyAlignment="1">
      <alignment horizontal="center" vertical="center" wrapText="1"/>
    </xf>
    <xf numFmtId="0" fontId="41" fillId="0" borderId="3" xfId="0" applyFont="1" applyFill="1" applyBorder="1" applyAlignment="1">
      <alignment horizontal="center" vertical="center"/>
    </xf>
    <xf numFmtId="0" fontId="41" fillId="0" borderId="2" xfId="0" applyFont="1" applyFill="1" applyBorder="1" applyAlignment="1">
      <alignment horizontal="center" vertical="center"/>
    </xf>
    <xf numFmtId="9" fontId="3" fillId="0" borderId="50" xfId="0" applyNumberFormat="1" applyFont="1" applyBorder="1" applyAlignment="1">
      <alignment horizontal="center" vertical="center"/>
    </xf>
    <xf numFmtId="9" fontId="3" fillId="0" borderId="2" xfId="0" applyNumberFormat="1" applyFont="1" applyBorder="1" applyAlignment="1">
      <alignment horizontal="center" vertical="center"/>
    </xf>
    <xf numFmtId="9" fontId="3" fillId="0" borderId="55" xfId="0" applyNumberFormat="1" applyFont="1" applyBorder="1" applyAlignment="1">
      <alignment horizontal="center" vertical="center"/>
    </xf>
    <xf numFmtId="9" fontId="3" fillId="0" borderId="1" xfId="0" applyNumberFormat="1" applyFont="1" applyBorder="1" applyAlignment="1">
      <alignment horizontal="center" vertical="center"/>
    </xf>
    <xf numFmtId="9" fontId="41" fillId="0" borderId="2" xfId="0" applyNumberFormat="1" applyFont="1" applyFill="1" applyBorder="1" applyAlignment="1">
      <alignment horizontal="center" vertical="center"/>
    </xf>
    <xf numFmtId="0" fontId="39" fillId="20" borderId="65" xfId="0" applyFont="1" applyFill="1" applyBorder="1" applyAlignment="1">
      <alignment horizontal="center" vertical="center"/>
    </xf>
    <xf numFmtId="0" fontId="39" fillId="20" borderId="66" xfId="0" applyFont="1" applyFill="1" applyBorder="1" applyAlignment="1">
      <alignment horizontal="center" vertical="center"/>
    </xf>
    <xf numFmtId="0" fontId="39" fillId="20" borderId="67" xfId="0" applyFont="1" applyFill="1" applyBorder="1" applyAlignment="1">
      <alignment horizontal="center" vertical="center"/>
    </xf>
    <xf numFmtId="0" fontId="39" fillId="20" borderId="63" xfId="0" applyFont="1" applyFill="1" applyBorder="1" applyAlignment="1">
      <alignment horizontal="center" vertical="center"/>
    </xf>
    <xf numFmtId="0" fontId="2" fillId="0" borderId="50" xfId="0" applyFont="1" applyBorder="1" applyAlignment="1">
      <alignment horizontal="center" vertical="center" wrapText="1"/>
    </xf>
    <xf numFmtId="0" fontId="2" fillId="0" borderId="50"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9" fontId="29" fillId="18" borderId="50" xfId="0" applyNumberFormat="1" applyFont="1" applyFill="1" applyBorder="1" applyAlignment="1">
      <alignment horizontal="center" vertical="center"/>
    </xf>
    <xf numFmtId="9" fontId="29" fillId="18" borderId="2" xfId="0" applyNumberFormat="1" applyFont="1" applyFill="1" applyBorder="1" applyAlignment="1">
      <alignment horizontal="center" vertical="center"/>
    </xf>
    <xf numFmtId="9" fontId="29" fillId="18" borderId="1" xfId="0" applyNumberFormat="1" applyFont="1" applyFill="1" applyBorder="1" applyAlignment="1">
      <alignment horizontal="center" vertical="center"/>
    </xf>
    <xf numFmtId="9" fontId="33" fillId="5" borderId="50" xfId="0" applyNumberFormat="1" applyFont="1" applyFill="1" applyBorder="1" applyAlignment="1">
      <alignment horizontal="center" vertical="center"/>
    </xf>
    <xf numFmtId="9" fontId="33" fillId="5" borderId="2" xfId="0" applyNumberFormat="1" applyFont="1" applyFill="1" applyBorder="1" applyAlignment="1">
      <alignment horizontal="center" vertical="center"/>
    </xf>
    <xf numFmtId="9" fontId="33" fillId="5" borderId="1" xfId="0" applyNumberFormat="1" applyFont="1" applyFill="1" applyBorder="1" applyAlignment="1">
      <alignment horizontal="center" vertical="center"/>
    </xf>
    <xf numFmtId="0" fontId="39" fillId="20" borderId="64" xfId="0" applyFont="1" applyFill="1" applyBorder="1" applyAlignment="1">
      <alignment horizontal="center" vertical="center" wrapText="1"/>
    </xf>
    <xf numFmtId="0" fontId="39" fillId="20" borderId="110" xfId="0" applyFont="1" applyFill="1" applyBorder="1" applyAlignment="1">
      <alignment horizontal="center" vertical="center" wrapText="1"/>
    </xf>
    <xf numFmtId="0" fontId="35" fillId="19" borderId="46" xfId="0" applyFont="1" applyFill="1" applyBorder="1" applyAlignment="1">
      <alignment horizontal="center" vertical="center"/>
    </xf>
    <xf numFmtId="0" fontId="35" fillId="19" borderId="47" xfId="0" applyFont="1" applyFill="1" applyBorder="1" applyAlignment="1">
      <alignment horizontal="center" vertical="center"/>
    </xf>
    <xf numFmtId="0" fontId="35" fillId="19" borderId="0" xfId="0" applyFont="1" applyFill="1" applyBorder="1" applyAlignment="1">
      <alignment horizontal="center" vertical="center"/>
    </xf>
    <xf numFmtId="0" fontId="35" fillId="19" borderId="57" xfId="0" applyFont="1" applyFill="1" applyBorder="1" applyAlignment="1">
      <alignment horizontal="center" vertical="center"/>
    </xf>
    <xf numFmtId="0" fontId="29" fillId="17" borderId="34" xfId="0" applyFont="1" applyFill="1" applyBorder="1" applyAlignment="1">
      <alignment horizontal="center" vertical="center" wrapText="1"/>
    </xf>
    <xf numFmtId="0" fontId="29" fillId="17" borderId="42"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29" fillId="6" borderId="48" xfId="0" applyFont="1" applyFill="1" applyBorder="1" applyAlignment="1">
      <alignment horizontal="center" vertical="center" wrapText="1"/>
    </xf>
    <xf numFmtId="0" fontId="29" fillId="6" borderId="47" xfId="0" applyFont="1" applyFill="1" applyBorder="1" applyAlignment="1">
      <alignment horizontal="center" vertical="center" wrapText="1"/>
    </xf>
    <xf numFmtId="0" fontId="32" fillId="19" borderId="44" xfId="0" applyFont="1" applyFill="1" applyBorder="1" applyAlignment="1">
      <alignment horizontal="center" vertical="center" wrapText="1"/>
    </xf>
    <xf numFmtId="0" fontId="32" fillId="19" borderId="40" xfId="0" applyFont="1" applyFill="1" applyBorder="1" applyAlignment="1">
      <alignment horizontal="center" vertical="center" wrapText="1"/>
    </xf>
    <xf numFmtId="0" fontId="32" fillId="19" borderId="41" xfId="0" applyFont="1" applyFill="1" applyBorder="1" applyAlignment="1">
      <alignment horizontal="center" vertical="center" wrapText="1"/>
    </xf>
    <xf numFmtId="0" fontId="32" fillId="19" borderId="45" xfId="0" applyFont="1" applyFill="1" applyBorder="1" applyAlignment="1">
      <alignment horizontal="center" vertical="center" wrapText="1"/>
    </xf>
    <xf numFmtId="9" fontId="4" fillId="0" borderId="50" xfId="1" applyFont="1" applyBorder="1" applyAlignment="1">
      <alignment horizontal="center" vertical="center" wrapText="1"/>
    </xf>
    <xf numFmtId="9" fontId="4" fillId="0" borderId="2" xfId="1" applyFont="1" applyBorder="1" applyAlignment="1">
      <alignment horizontal="center" vertical="center" wrapText="1"/>
    </xf>
    <xf numFmtId="9" fontId="4" fillId="0" borderId="1" xfId="1" applyFont="1" applyBorder="1" applyAlignment="1">
      <alignment horizontal="center" vertical="center" wrapText="1"/>
    </xf>
    <xf numFmtId="0" fontId="32" fillId="19" borderId="49" xfId="0" applyFont="1" applyFill="1" applyBorder="1" applyAlignment="1">
      <alignment horizontal="center" vertical="center" wrapText="1"/>
    </xf>
    <xf numFmtId="0" fontId="32" fillId="19" borderId="52" xfId="0" applyFont="1" applyFill="1" applyBorder="1" applyAlignment="1">
      <alignment horizontal="center" vertical="center" wrapText="1"/>
    </xf>
    <xf numFmtId="0" fontId="32" fillId="19" borderId="54" xfId="0" applyFont="1" applyFill="1" applyBorder="1" applyAlignment="1">
      <alignment horizontal="center" vertical="center" wrapText="1"/>
    </xf>
    <xf numFmtId="0" fontId="50" fillId="3" borderId="37" xfId="0" applyFont="1" applyFill="1" applyBorder="1" applyAlignment="1">
      <alignment horizontal="center" vertical="center" wrapText="1"/>
    </xf>
    <xf numFmtId="0" fontId="50" fillId="3" borderId="38" xfId="0" applyFont="1" applyFill="1" applyBorder="1" applyAlignment="1">
      <alignment horizontal="center" vertical="center" wrapText="1"/>
    </xf>
    <xf numFmtId="0" fontId="32" fillId="19" borderId="50" xfId="0" applyFont="1" applyFill="1" applyBorder="1" applyAlignment="1">
      <alignment horizontal="center" vertical="center" wrapText="1"/>
    </xf>
    <xf numFmtId="0" fontId="32" fillId="19" borderId="2" xfId="0" applyFont="1" applyFill="1" applyBorder="1" applyAlignment="1">
      <alignment horizontal="center" vertical="center" wrapText="1"/>
    </xf>
    <xf numFmtId="0" fontId="32" fillId="19" borderId="55" xfId="0" applyFont="1" applyFill="1" applyBorder="1" applyAlignment="1">
      <alignment horizontal="center" vertical="center" wrapText="1"/>
    </xf>
    <xf numFmtId="0" fontId="39" fillId="20" borderId="68" xfId="0" applyFont="1" applyFill="1" applyBorder="1" applyAlignment="1">
      <alignment horizontal="center" vertical="center"/>
    </xf>
    <xf numFmtId="0" fontId="39" fillId="20" borderId="69" xfId="0" applyFont="1" applyFill="1" applyBorder="1" applyAlignment="1">
      <alignment horizontal="center" vertical="center"/>
    </xf>
    <xf numFmtId="0" fontId="32" fillId="19" borderId="50" xfId="0" applyFont="1" applyFill="1" applyBorder="1" applyAlignment="1">
      <alignment horizontal="center" vertical="center"/>
    </xf>
    <xf numFmtId="0" fontId="32" fillId="19" borderId="2" xfId="0" applyFont="1" applyFill="1" applyBorder="1" applyAlignment="1">
      <alignment horizontal="center" vertical="center"/>
    </xf>
    <xf numFmtId="0" fontId="32" fillId="19" borderId="55" xfId="0" applyFont="1" applyFill="1" applyBorder="1" applyAlignment="1">
      <alignment horizontal="center" vertical="center"/>
    </xf>
    <xf numFmtId="0" fontId="32" fillId="19" borderId="51" xfId="0" applyFont="1" applyFill="1" applyBorder="1" applyAlignment="1">
      <alignment horizontal="center" vertical="center"/>
    </xf>
    <xf numFmtId="0" fontId="32" fillId="19" borderId="53" xfId="0" applyFont="1" applyFill="1" applyBorder="1" applyAlignment="1">
      <alignment horizontal="center" vertical="center"/>
    </xf>
    <xf numFmtId="0" fontId="32" fillId="19" borderId="56" xfId="0" applyFont="1" applyFill="1" applyBorder="1" applyAlignment="1">
      <alignment horizontal="center" vertical="center"/>
    </xf>
    <xf numFmtId="0" fontId="32" fillId="19" borderId="34" xfId="0" applyFont="1" applyFill="1" applyBorder="1" applyAlignment="1">
      <alignment horizontal="center" vertical="center" wrapText="1"/>
    </xf>
    <xf numFmtId="0" fontId="32" fillId="19" borderId="8" xfId="0" applyFont="1" applyFill="1" applyBorder="1" applyAlignment="1">
      <alignment horizontal="center" vertical="center" wrapText="1"/>
    </xf>
    <xf numFmtId="0" fontId="32" fillId="19" borderId="9" xfId="0" applyFont="1" applyFill="1" applyBorder="1" applyAlignment="1">
      <alignment horizontal="center" vertical="center" wrapText="1"/>
    </xf>
    <xf numFmtId="0" fontId="12" fillId="3" borderId="37" xfId="0" applyFont="1" applyFill="1" applyBorder="1" applyAlignment="1">
      <alignment horizontal="center"/>
    </xf>
    <xf numFmtId="0" fontId="12" fillId="3" borderId="38" xfId="0" applyFont="1" applyFill="1" applyBorder="1" applyAlignment="1">
      <alignment horizontal="center"/>
    </xf>
    <xf numFmtId="0" fontId="38" fillId="3" borderId="38" xfId="0" applyFont="1" applyFill="1" applyBorder="1" applyAlignment="1">
      <alignment horizontal="center"/>
    </xf>
    <xf numFmtId="0" fontId="38" fillId="3" borderId="39" xfId="0" applyFont="1" applyFill="1" applyBorder="1" applyAlignment="1">
      <alignment horizontal="center"/>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40" fillId="2" borderId="38" xfId="0" applyFont="1" applyFill="1" applyBorder="1" applyAlignment="1">
      <alignment horizontal="center" vertical="center" wrapText="1"/>
    </xf>
    <xf numFmtId="0" fontId="40" fillId="2" borderId="39" xfId="0" applyFont="1" applyFill="1" applyBorder="1" applyAlignment="1">
      <alignment horizontal="center" vertical="center" wrapText="1"/>
    </xf>
    <xf numFmtId="0" fontId="2" fillId="0" borderId="55" xfId="0" applyFont="1" applyBorder="1" applyAlignment="1">
      <alignment horizontal="center" vertical="center" wrapText="1"/>
    </xf>
    <xf numFmtId="0" fontId="2" fillId="0" borderId="55" xfId="0" applyFont="1" applyBorder="1" applyAlignment="1">
      <alignment horizontal="center" vertical="center"/>
    </xf>
    <xf numFmtId="9" fontId="29" fillId="6" borderId="55" xfId="0" applyNumberFormat="1" applyFont="1" applyFill="1" applyBorder="1" applyAlignment="1">
      <alignment horizontal="center" vertical="center"/>
    </xf>
    <xf numFmtId="9" fontId="33" fillId="5" borderId="55" xfId="0" applyNumberFormat="1" applyFont="1" applyFill="1" applyBorder="1" applyAlignment="1">
      <alignment horizontal="center" vertical="center"/>
    </xf>
    <xf numFmtId="0" fontId="3" fillId="0" borderId="55" xfId="0" applyFont="1" applyBorder="1" applyAlignment="1">
      <alignment horizontal="center" vertical="center"/>
    </xf>
    <xf numFmtId="0" fontId="3" fillId="0" borderId="55" xfId="0" applyFont="1" applyBorder="1" applyAlignment="1">
      <alignment horizontal="center" vertical="center" wrapText="1"/>
    </xf>
    <xf numFmtId="0" fontId="4" fillId="0" borderId="55" xfId="0" applyFont="1" applyFill="1" applyBorder="1" applyAlignment="1">
      <alignment horizontal="center" vertical="center" wrapText="1"/>
    </xf>
    <xf numFmtId="0" fontId="34" fillId="0" borderId="50" xfId="0" applyFont="1" applyBorder="1" applyAlignment="1">
      <alignment horizontal="center" vertical="center"/>
    </xf>
    <xf numFmtId="0" fontId="34" fillId="0" borderId="55" xfId="0" applyFont="1" applyBorder="1" applyAlignment="1">
      <alignment horizontal="center" vertical="center"/>
    </xf>
    <xf numFmtId="0" fontId="3" fillId="0" borderId="43" xfId="0" applyFont="1" applyBorder="1" applyAlignment="1">
      <alignment horizontal="center" vertical="center"/>
    </xf>
    <xf numFmtId="0" fontId="3" fillId="0" borderId="5" xfId="0" applyFont="1" applyBorder="1" applyAlignment="1">
      <alignment horizontal="center" vertical="center"/>
    </xf>
    <xf numFmtId="0" fontId="3" fillId="0" borderId="102" xfId="0" applyFont="1" applyBorder="1" applyAlignment="1">
      <alignment horizontal="center" vertical="center"/>
    </xf>
    <xf numFmtId="0" fontId="3" fillId="0" borderId="58" xfId="0" applyFont="1" applyBorder="1" applyAlignment="1">
      <alignment horizontal="center" vertical="center"/>
    </xf>
    <xf numFmtId="0" fontId="3" fillId="0" borderId="104" xfId="0" applyFont="1" applyBorder="1" applyAlignment="1">
      <alignment horizontal="center" vertical="center"/>
    </xf>
    <xf numFmtId="0" fontId="3" fillId="0" borderId="103" xfId="0" applyFont="1" applyBorder="1" applyAlignment="1">
      <alignment horizontal="center" vertical="center"/>
    </xf>
    <xf numFmtId="0" fontId="3" fillId="0" borderId="4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2" xfId="0" applyFont="1" applyBorder="1" applyAlignment="1">
      <alignment horizontal="center" vertical="center" wrapText="1"/>
    </xf>
    <xf numFmtId="0" fontId="4" fillId="0" borderId="43" xfId="0" applyFont="1" applyFill="1" applyBorder="1" applyAlignment="1">
      <alignment horizontal="center" vertical="center" wrapText="1"/>
    </xf>
    <xf numFmtId="0" fontId="4" fillId="0" borderId="102" xfId="0" applyFont="1" applyFill="1" applyBorder="1" applyAlignment="1">
      <alignment horizontal="center" vertical="center" wrapText="1"/>
    </xf>
    <xf numFmtId="0" fontId="2" fillId="0" borderId="43" xfId="0" applyFont="1" applyBorder="1" applyAlignment="1">
      <alignment horizontal="center" vertical="center" wrapText="1"/>
    </xf>
    <xf numFmtId="0" fontId="2" fillId="0" borderId="10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02" xfId="0" applyFont="1" applyBorder="1" applyAlignment="1">
      <alignment horizontal="center" vertical="center" wrapText="1"/>
    </xf>
    <xf numFmtId="0" fontId="54" fillId="10" borderId="130" xfId="0" applyFont="1" applyFill="1" applyBorder="1" applyAlignment="1">
      <alignment horizontal="center" vertical="center"/>
    </xf>
    <xf numFmtId="0" fontId="54" fillId="10" borderId="131" xfId="0" applyFont="1" applyFill="1" applyBorder="1" applyAlignment="1">
      <alignment horizontal="center" vertical="center"/>
    </xf>
    <xf numFmtId="0" fontId="54" fillId="10" borderId="132" xfId="0" applyFont="1" applyFill="1" applyBorder="1" applyAlignment="1">
      <alignment horizontal="center" vertical="center"/>
    </xf>
    <xf numFmtId="0" fontId="54" fillId="10" borderId="133" xfId="0" applyFont="1" applyFill="1" applyBorder="1" applyAlignment="1">
      <alignment horizontal="center" vertical="center"/>
    </xf>
    <xf numFmtId="0" fontId="54" fillId="10" borderId="100" xfId="0" applyFont="1" applyFill="1" applyBorder="1" applyAlignment="1">
      <alignment horizontal="center" vertical="center"/>
    </xf>
    <xf numFmtId="0" fontId="54" fillId="10" borderId="134" xfId="0" applyFont="1" applyFill="1" applyBorder="1" applyAlignment="1">
      <alignment horizontal="center" vertical="center"/>
    </xf>
    <xf numFmtId="0" fontId="3" fillId="0" borderId="54" xfId="0" applyFont="1" applyBorder="1" applyAlignment="1">
      <alignment horizontal="center" vertical="center"/>
    </xf>
    <xf numFmtId="9" fontId="29" fillId="18" borderId="55" xfId="0" applyNumberFormat="1" applyFont="1" applyFill="1" applyBorder="1" applyAlignment="1">
      <alignment horizontal="center" vertical="center"/>
    </xf>
    <xf numFmtId="0" fontId="4" fillId="0" borderId="50" xfId="0" applyFont="1" applyBorder="1" applyAlignment="1">
      <alignment horizontal="center" vertical="center" wrapText="1"/>
    </xf>
    <xf numFmtId="0" fontId="4" fillId="0" borderId="55" xfId="0" applyFont="1" applyBorder="1" applyAlignment="1">
      <alignment horizontal="center" vertical="center" wrapText="1"/>
    </xf>
    <xf numFmtId="0" fontId="51" fillId="0" borderId="87" xfId="0" applyFont="1" applyBorder="1" applyAlignment="1">
      <alignment horizontal="left" vertical="center"/>
    </xf>
    <xf numFmtId="0" fontId="51" fillId="0" borderId="86" xfId="0" applyFont="1" applyBorder="1" applyAlignment="1">
      <alignment horizontal="left" vertical="center"/>
    </xf>
    <xf numFmtId="0" fontId="53" fillId="0" borderId="92" xfId="0" applyFont="1" applyBorder="1" applyAlignment="1">
      <alignment horizontal="center" vertical="center"/>
    </xf>
    <xf numFmtId="0" fontId="52" fillId="20" borderId="95" xfId="0" applyFont="1" applyFill="1" applyBorder="1" applyAlignment="1">
      <alignment horizontal="center" vertical="center"/>
    </xf>
    <xf numFmtId="0" fontId="52" fillId="20" borderId="94" xfId="0" applyFont="1" applyFill="1" applyBorder="1" applyAlignment="1">
      <alignment horizontal="center" vertical="center"/>
    </xf>
    <xf numFmtId="0" fontId="52" fillId="20" borderId="90" xfId="0" applyFont="1" applyFill="1" applyBorder="1" applyAlignment="1">
      <alignment horizontal="center" vertical="center"/>
    </xf>
    <xf numFmtId="0" fontId="52" fillId="20" borderId="89" xfId="0" applyFont="1" applyFill="1" applyBorder="1" applyAlignment="1">
      <alignment horizontal="center" vertical="center"/>
    </xf>
    <xf numFmtId="0" fontId="51" fillId="0" borderId="87" xfId="0" applyFont="1" applyBorder="1" applyAlignment="1">
      <alignment horizontal="left" vertical="center" wrapText="1"/>
    </xf>
    <xf numFmtId="0" fontId="51" fillId="0" borderId="86" xfId="0" applyFont="1" applyBorder="1" applyAlignment="1">
      <alignment horizontal="left" vertical="center" wrapText="1"/>
    </xf>
    <xf numFmtId="0" fontId="51" fillId="0" borderId="83" xfId="0" applyFont="1" applyBorder="1" applyAlignment="1">
      <alignment horizontal="left"/>
    </xf>
    <xf numFmtId="0" fontId="51" fillId="0" borderId="82" xfId="0" applyFont="1" applyBorder="1" applyAlignment="1">
      <alignment horizontal="left"/>
    </xf>
    <xf numFmtId="0" fontId="51" fillId="0" borderId="0" xfId="0" applyFont="1" applyBorder="1" applyAlignment="1">
      <alignment horizontal="center" vertical="center"/>
    </xf>
    <xf numFmtId="0" fontId="51" fillId="0" borderId="98" xfId="0" applyFont="1" applyBorder="1" applyAlignment="1">
      <alignment horizontal="center" vertical="center"/>
    </xf>
    <xf numFmtId="0" fontId="55" fillId="0" borderId="0" xfId="0" applyFont="1" applyBorder="1" applyAlignment="1">
      <alignment horizontal="center" vertical="center"/>
    </xf>
    <xf numFmtId="0" fontId="55" fillId="0" borderId="99" xfId="0" applyFont="1" applyBorder="1" applyAlignment="1">
      <alignment horizontal="center" vertical="center"/>
    </xf>
    <xf numFmtId="0" fontId="52" fillId="22" borderId="93" xfId="0" applyFont="1" applyFill="1" applyBorder="1" applyAlignment="1">
      <alignment horizontal="center" vertical="center"/>
    </xf>
    <xf numFmtId="0" fontId="52" fillId="22" borderId="88" xfId="0" applyFont="1" applyFill="1" applyBorder="1" applyAlignment="1">
      <alignment horizontal="center" vertical="center"/>
    </xf>
    <xf numFmtId="0" fontId="52" fillId="22" borderId="92" xfId="0" applyFont="1" applyFill="1" applyBorder="1" applyAlignment="1">
      <alignment horizontal="center" vertical="center"/>
    </xf>
    <xf numFmtId="0" fontId="52" fillId="22" borderId="91" xfId="0" applyFont="1" applyFill="1" applyBorder="1" applyAlignment="1">
      <alignment horizontal="center" vertical="center" wrapText="1"/>
    </xf>
    <xf numFmtId="0" fontId="52" fillId="22" borderId="84" xfId="0" applyFont="1" applyFill="1" applyBorder="1" applyAlignment="1">
      <alignment horizontal="center" vertical="center" wrapText="1"/>
    </xf>
    <xf numFmtId="0" fontId="51" fillId="0" borderId="96" xfId="0" applyFont="1" applyBorder="1" applyAlignment="1">
      <alignment horizontal="left" vertical="center" wrapText="1"/>
    </xf>
    <xf numFmtId="0" fontId="51" fillId="0" borderId="0" xfId="0" applyFont="1" applyBorder="1" applyAlignment="1">
      <alignment horizontal="left" vertical="center" wrapText="1"/>
    </xf>
    <xf numFmtId="0" fontId="51" fillId="0" borderId="100" xfId="0" applyFont="1" applyBorder="1" applyAlignment="1">
      <alignment horizontal="center" vertical="center"/>
    </xf>
    <xf numFmtId="0" fontId="54" fillId="10" borderId="2" xfId="0" applyFont="1" applyFill="1" applyBorder="1" applyAlignment="1">
      <alignment horizontal="center" vertical="center"/>
    </xf>
    <xf numFmtId="0" fontId="55" fillId="0" borderId="98" xfId="0" applyFont="1" applyBorder="1" applyAlignment="1">
      <alignment horizontal="center" vertical="center"/>
    </xf>
  </cellXfs>
  <cellStyles count="26">
    <cellStyle name="Hipervínculo" xfId="8" builtinId="8"/>
    <cellStyle name="Hyperlink" xfId="17" xr:uid="{42897CA7-7946-419A-B507-4A1E5EC3414C}"/>
    <cellStyle name="Millares [0]" xfId="25" builtinId="6"/>
    <cellStyle name="Millares [0] 2" xfId="2" xr:uid="{C8BCA639-246F-4BFE-B9BB-D991BC79A6DC}"/>
    <cellStyle name="Millares [0] 2 2" xfId="11" xr:uid="{ED6683FE-9622-4C77-B753-98591947DF71}"/>
    <cellStyle name="Millares 10" xfId="20" xr:uid="{0D8C5AAA-BEBB-4B0D-B829-4C042FB57954}"/>
    <cellStyle name="Millares 11" xfId="12" xr:uid="{3D38D514-D997-4FBF-8356-60BAA60E790C}"/>
    <cellStyle name="Millares 12" xfId="24" xr:uid="{AC38DC2C-617E-45C0-9EFA-DCDE73D3FC84}"/>
    <cellStyle name="Millares 13" xfId="10" xr:uid="{A4535572-0C30-4127-90CE-049DA79E63FF}"/>
    <cellStyle name="Millares 14" xfId="23" xr:uid="{E685A5FA-4D6D-46F3-B180-4DE08F9A8B72}"/>
    <cellStyle name="Millares 2" xfId="15" xr:uid="{07EC40BB-C37D-44D8-81A4-58286525391E}"/>
    <cellStyle name="Millares 3" xfId="19" xr:uid="{227C3F3E-B354-4A75-BFFB-0214CA7BA555}"/>
    <cellStyle name="Millares 4" xfId="13" xr:uid="{B282A27E-68A9-47E0-868C-CE5A1A6452A7}"/>
    <cellStyle name="Millares 5" xfId="9" xr:uid="{DD9C9CEC-F28C-4ADF-826C-E6B096080A35}"/>
    <cellStyle name="Millares 6" xfId="14" xr:uid="{75D18B1A-EAB8-4CA6-81DA-AB8C8BCEA308}"/>
    <cellStyle name="Millares 7" xfId="16" xr:uid="{9E17B04D-330E-4FDB-A464-789B760495D8}"/>
    <cellStyle name="Millares 8" xfId="21" xr:uid="{607C9691-3ECA-4370-A73D-56B89B445BCA}"/>
    <cellStyle name="Millares 9" xfId="22" xr:uid="{A8356208-CB47-4D3F-90E0-E10E3DC914A9}"/>
    <cellStyle name="Moneda [0] 2" xfId="18" xr:uid="{B4AFC91C-8094-48FE-AAEE-8A0C664F2CF2}"/>
    <cellStyle name="Normal" xfId="0" builtinId="0"/>
    <cellStyle name="Normal 4" xfId="4" xr:uid="{21F62298-46A1-4021-9FE5-8A9372B2C4E5}"/>
    <cellStyle name="Normal 4 2" xfId="5" xr:uid="{3753780F-9ED5-420F-BDD3-F6B0607CE850}"/>
    <cellStyle name="Normal 5" xfId="3" xr:uid="{5CDD2F3C-43C4-4DBB-9EE4-620431066C50}"/>
    <cellStyle name="Normal 5 2" xfId="6" xr:uid="{4D96B71D-05DD-4E35-AC69-DFCD32D00840}"/>
    <cellStyle name="Porcentaje" xfId="1" builtinId="5"/>
    <cellStyle name="Porcentaje 2" xfId="7" xr:uid="{4170FF2D-062F-4B1E-A2C6-B500AE9A6CDE}"/>
  </cellStyles>
  <dxfs count="21">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s>
  <tableStyles count="0" defaultTableStyle="TableStyleMedium9" defaultPivotStyle="PivotStyleLight16"/>
  <colors>
    <mruColors>
      <color rgb="FFF3E2A5"/>
      <color rgb="FFCC99FF"/>
      <color rgb="FFB6FDB1"/>
      <color rgb="FFA1FC92"/>
      <color rgb="FFE0E0E0"/>
      <color rgb="FFFF5050"/>
      <color rgb="FF99FFCC"/>
      <color rgb="FF008000"/>
      <color rgb="FF00CC66"/>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Men&#250;!A1"/><Relationship Id="rId1" Type="http://schemas.openxmlformats.org/officeDocument/2006/relationships/image" Target="../media/image5.png"/><Relationship Id="rId4" Type="http://schemas.openxmlformats.org/officeDocument/2006/relationships/image" Target="../media/image3.sv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Men&#250;!A1"/><Relationship Id="rId1" Type="http://schemas.openxmlformats.org/officeDocument/2006/relationships/image" Target="../media/image1.png"/><Relationship Id="rId4" Type="http://schemas.openxmlformats.org/officeDocument/2006/relationships/image" Target="../media/image3.svg"/></Relationships>
</file>

<file path=xl/drawings/_rels/vmlDrawing4.v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emf"/><Relationship Id="rId1" Type="http://schemas.openxmlformats.org/officeDocument/2006/relationships/image" Target="../media/image7.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emf"/><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xdr:col>
      <xdr:colOff>2838449</xdr:colOff>
      <xdr:row>0</xdr:row>
      <xdr:rowOff>57150</xdr:rowOff>
    </xdr:from>
    <xdr:to>
      <xdr:col>4</xdr:col>
      <xdr:colOff>2200274</xdr:colOff>
      <xdr:row>6</xdr:row>
      <xdr:rowOff>95250</xdr:rowOff>
    </xdr:to>
    <xdr:pic>
      <xdr:nvPicPr>
        <xdr:cNvPr id="2" name="0 Imagen">
          <a:extLst>
            <a:ext uri="{FF2B5EF4-FFF2-40B4-BE49-F238E27FC236}">
              <a16:creationId xmlns:a16="http://schemas.microsoft.com/office/drawing/2014/main" id="{46853EA2-8580-4F27-A658-E9EC77E5601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114799" y="628650"/>
          <a:ext cx="3457575" cy="11811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123825</xdr:colOff>
      <xdr:row>7</xdr:row>
      <xdr:rowOff>104775</xdr:rowOff>
    </xdr:from>
    <xdr:to>
      <xdr:col>9</xdr:col>
      <xdr:colOff>276225</xdr:colOff>
      <xdr:row>13</xdr:row>
      <xdr:rowOff>57150</xdr:rowOff>
    </xdr:to>
    <xdr:sp macro="" textlink="">
      <xdr:nvSpPr>
        <xdr:cNvPr id="6" name="Rectángulo 5">
          <a:extLst>
            <a:ext uri="{FF2B5EF4-FFF2-40B4-BE49-F238E27FC236}">
              <a16:creationId xmlns:a16="http://schemas.microsoft.com/office/drawing/2014/main" id="{D18B4F59-038D-4CD5-99B8-721B30CD4E6F}"/>
            </a:ext>
          </a:extLst>
        </xdr:cNvPr>
        <xdr:cNvSpPr/>
      </xdr:nvSpPr>
      <xdr:spPr>
        <a:xfrm>
          <a:off x="123825" y="2009775"/>
          <a:ext cx="11487150" cy="1095375"/>
        </a:xfrm>
        <a:prstGeom prst="rect">
          <a:avLst/>
        </a:prstGeom>
        <a:solidFill>
          <a:schemeClr val="bg1">
            <a:lumMod val="95000"/>
          </a:schemeClr>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171583</xdr:colOff>
      <xdr:row>7</xdr:row>
      <xdr:rowOff>143695</xdr:rowOff>
    </xdr:from>
    <xdr:to>
      <xdr:col>8</xdr:col>
      <xdr:colOff>259223</xdr:colOff>
      <xdr:row>11</xdr:row>
      <xdr:rowOff>24348</xdr:rowOff>
    </xdr:to>
    <xdr:sp macro="" textlink="">
      <xdr:nvSpPr>
        <xdr:cNvPr id="7" name="Subtítulo 2">
          <a:extLst>
            <a:ext uri="{FF2B5EF4-FFF2-40B4-BE49-F238E27FC236}">
              <a16:creationId xmlns:a16="http://schemas.microsoft.com/office/drawing/2014/main" id="{3602CFEB-942D-4B04-B7B7-2F6BCF3491A1}"/>
            </a:ext>
          </a:extLst>
        </xdr:cNvPr>
        <xdr:cNvSpPr txBox="1">
          <a:spLocks/>
        </xdr:cNvSpPr>
      </xdr:nvSpPr>
      <xdr:spPr>
        <a:xfrm>
          <a:off x="933583" y="2048695"/>
          <a:ext cx="9898390" cy="642653"/>
        </a:xfrm>
        <a:prstGeom prst="rect">
          <a:avLst/>
        </a:prstGeom>
      </xdr:spPr>
      <xdr:txBody>
        <a:bodyPr vert="horz" wrap="square" lIns="0" tIns="0" rIns="0" bIns="0" rtlCol="0" anchor="ctr">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65113" algn="ctr"/>
          <a:r>
            <a:rPr lang="es-ES" sz="3200" b="1">
              <a:solidFill>
                <a:srgbClr val="404040"/>
              </a:solidFill>
              <a:cs typeface="Arial"/>
            </a:rPr>
            <a:t>PLAN ESTRATÉGICO INSTITUCIONAL 2019 - 2022</a:t>
          </a:r>
          <a:endParaRPr lang="es-CO" sz="3200" b="1">
            <a:solidFill>
              <a:schemeClr val="bg2"/>
            </a:solidFill>
          </a:endParaRPr>
        </a:p>
      </xdr:txBody>
    </xdr:sp>
    <xdr:clientData/>
  </xdr:twoCellAnchor>
  <xdr:twoCellAnchor>
    <xdr:from>
      <xdr:col>2</xdr:col>
      <xdr:colOff>2934598</xdr:colOff>
      <xdr:row>11</xdr:row>
      <xdr:rowOff>49294</xdr:rowOff>
    </xdr:from>
    <xdr:to>
      <xdr:col>4</xdr:col>
      <xdr:colOff>2195872</xdr:colOff>
      <xdr:row>12</xdr:row>
      <xdr:rowOff>161926</xdr:rowOff>
    </xdr:to>
    <xdr:sp macro="" textlink="">
      <xdr:nvSpPr>
        <xdr:cNvPr id="8" name="Subtítulo 2">
          <a:extLst>
            <a:ext uri="{FF2B5EF4-FFF2-40B4-BE49-F238E27FC236}">
              <a16:creationId xmlns:a16="http://schemas.microsoft.com/office/drawing/2014/main" id="{AEEBF1A6-BF4E-8E43-B44A-BDBEFBA6C914}"/>
            </a:ext>
          </a:extLst>
        </xdr:cNvPr>
        <xdr:cNvSpPr txBox="1">
          <a:spLocks/>
        </xdr:cNvSpPr>
      </xdr:nvSpPr>
      <xdr:spPr>
        <a:xfrm>
          <a:off x="4210948" y="2716294"/>
          <a:ext cx="3357024" cy="303132"/>
        </a:xfrm>
        <a:prstGeom prst="rect">
          <a:avLst/>
        </a:prstGeom>
      </xdr:spPr>
      <xdr:txBody>
        <a:bodyPr vert="horz" wrap="square" lIns="0" tIns="0" rIns="0" bIns="0" rtlCol="0" anchor="ctr">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65113" algn="ctr"/>
          <a:r>
            <a:rPr lang="es-MX" sz="1600">
              <a:solidFill>
                <a:schemeClr val="tx1">
                  <a:lumMod val="85000"/>
                  <a:lumOff val="15000"/>
                </a:schemeClr>
              </a:solidFill>
            </a:rPr>
            <a:t>DIRECCIÓN GENERAL</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16</xdr:col>
      <xdr:colOff>276225</xdr:colOff>
      <xdr:row>0</xdr:row>
      <xdr:rowOff>104775</xdr:rowOff>
    </xdr:from>
    <xdr:ext cx="1531019" cy="639990"/>
    <xdr:pic>
      <xdr:nvPicPr>
        <xdr:cNvPr id="2" name="Imagen 1">
          <a:extLst>
            <a:ext uri="{FF2B5EF4-FFF2-40B4-BE49-F238E27FC236}">
              <a16:creationId xmlns:a16="http://schemas.microsoft.com/office/drawing/2014/main" id="{7ACC09EF-2E1F-4072-A2D6-D72B959F0AE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111"/>
        <a:stretch/>
      </xdr:blipFill>
      <xdr:spPr>
        <a:xfrm>
          <a:off x="12468225" y="104775"/>
          <a:ext cx="1531019" cy="63999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7</xdr:col>
      <xdr:colOff>19050</xdr:colOff>
      <xdr:row>0</xdr:row>
      <xdr:rowOff>102394</xdr:rowOff>
    </xdr:from>
    <xdr:ext cx="1538288" cy="633306"/>
    <xdr:pic>
      <xdr:nvPicPr>
        <xdr:cNvPr id="2" name="Imagen 1">
          <a:extLst>
            <a:ext uri="{FF2B5EF4-FFF2-40B4-BE49-F238E27FC236}">
              <a16:creationId xmlns:a16="http://schemas.microsoft.com/office/drawing/2014/main" id="{88BE67BC-7745-4C73-85B1-2A50FC8BAC7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111"/>
        <a:stretch/>
      </xdr:blipFill>
      <xdr:spPr>
        <a:xfrm>
          <a:off x="5353050" y="102394"/>
          <a:ext cx="1538288" cy="6333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8362950</xdr:colOff>
      <xdr:row>0</xdr:row>
      <xdr:rowOff>123825</xdr:rowOff>
    </xdr:from>
    <xdr:to>
      <xdr:col>1</xdr:col>
      <xdr:colOff>8896350</xdr:colOff>
      <xdr:row>8</xdr:row>
      <xdr:rowOff>104775</xdr:rowOff>
    </xdr:to>
    <xdr:pic>
      <xdr:nvPicPr>
        <xdr:cNvPr id="3" name="Gráfico 2" descr="Hogar">
          <a:hlinkClick xmlns:r="http://schemas.openxmlformats.org/officeDocument/2006/relationships" r:id="rId1"/>
          <a:extLst>
            <a:ext uri="{FF2B5EF4-FFF2-40B4-BE49-F238E27FC236}">
              <a16:creationId xmlns:a16="http://schemas.microsoft.com/office/drawing/2014/main" id="{05242307-0ED9-4B19-AA84-16EC379CB6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05825" y="123825"/>
          <a:ext cx="533400" cy="533400"/>
        </a:xfrm>
        <a:prstGeom prst="rect">
          <a:avLst/>
        </a:prstGeom>
      </xdr:spPr>
    </xdr:pic>
    <xdr:clientData/>
  </xdr:twoCellAnchor>
  <xdr:twoCellAnchor>
    <xdr:from>
      <xdr:col>1</xdr:col>
      <xdr:colOff>3324225</xdr:colOff>
      <xdr:row>0</xdr:row>
      <xdr:rowOff>142875</xdr:rowOff>
    </xdr:from>
    <xdr:to>
      <xdr:col>1</xdr:col>
      <xdr:colOff>8483165</xdr:colOff>
      <xdr:row>33</xdr:row>
      <xdr:rowOff>44225</xdr:rowOff>
    </xdr:to>
    <xdr:grpSp>
      <xdr:nvGrpSpPr>
        <xdr:cNvPr id="2" name="Grupo 1">
          <a:extLst>
            <a:ext uri="{FF2B5EF4-FFF2-40B4-BE49-F238E27FC236}">
              <a16:creationId xmlns:a16="http://schemas.microsoft.com/office/drawing/2014/main" id="{6B4EAFB6-2363-4706-A77C-91750FB1ECE6}"/>
            </a:ext>
          </a:extLst>
        </xdr:cNvPr>
        <xdr:cNvGrpSpPr/>
      </xdr:nvGrpSpPr>
      <xdr:grpSpPr>
        <a:xfrm>
          <a:off x="3471795" y="142875"/>
          <a:ext cx="5158940" cy="5146808"/>
          <a:chOff x="866775" y="142875"/>
          <a:chExt cx="5158940" cy="5216300"/>
        </a:xfrm>
      </xdr:grpSpPr>
      <xdr:sp macro="" textlink="">
        <xdr:nvSpPr>
          <xdr:cNvPr id="8" name="Círculo: vacío 7">
            <a:extLst>
              <a:ext uri="{FF2B5EF4-FFF2-40B4-BE49-F238E27FC236}">
                <a16:creationId xmlns:a16="http://schemas.microsoft.com/office/drawing/2014/main" id="{D598B4C7-5B52-4416-BE1C-F5F432E5FBEE}"/>
              </a:ext>
            </a:extLst>
          </xdr:cNvPr>
          <xdr:cNvSpPr/>
        </xdr:nvSpPr>
        <xdr:spPr>
          <a:xfrm>
            <a:off x="866775" y="142875"/>
            <a:ext cx="5158940" cy="5216300"/>
          </a:xfrm>
          <a:prstGeom prst="donut">
            <a:avLst>
              <a:gd name="adj" fmla="val 4072"/>
            </a:avLst>
          </a:prstGeom>
          <a:gradFill flip="none" rotWithShape="1">
            <a:gsLst>
              <a:gs pos="12000">
                <a:srgbClr val="FFC000"/>
              </a:gs>
              <a:gs pos="72000">
                <a:srgbClr val="FF5A18"/>
              </a:gs>
              <a:gs pos="29000">
                <a:srgbClr val="FFC000"/>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chemeClr val="tx1"/>
              </a:solidFill>
            </a:endParaRPr>
          </a:p>
        </xdr:txBody>
      </xdr:sp>
      <xdr:sp macro="" textlink="">
        <xdr:nvSpPr>
          <xdr:cNvPr id="9" name="Rectángulo: esquinas redondeadas 8">
            <a:extLst>
              <a:ext uri="{FF2B5EF4-FFF2-40B4-BE49-F238E27FC236}">
                <a16:creationId xmlns:a16="http://schemas.microsoft.com/office/drawing/2014/main" id="{F659A8CC-CF84-4F1C-8BCE-492541DAFA5F}"/>
              </a:ext>
            </a:extLst>
          </xdr:cNvPr>
          <xdr:cNvSpPr/>
        </xdr:nvSpPr>
        <xdr:spPr>
          <a:xfrm>
            <a:off x="1443890" y="2275421"/>
            <a:ext cx="4071542" cy="206353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sz="1400" i="1">
                <a:solidFill>
                  <a:schemeClr val="tx1">
                    <a:lumMod val="85000"/>
                    <a:lumOff val="15000"/>
                  </a:schemeClr>
                </a:solidFill>
              </a:rPr>
              <a:t>La Agencia Nacional de Contratación Pública - Colombia Compra Eficiente (ANCPCCE), como ente rector, tiene como objetivo desarrollar e impulsar políticas públicas y herramientas, orientadas a la organización y articulación, de los partícipes en los procesos de compras y contratación pública con el fin de lograr una mayor eficiencia, transparencia y optimización de los recursos del Estado</a:t>
            </a:r>
            <a:r>
              <a:rPr lang="es-ES" sz="1600" i="1">
                <a:solidFill>
                  <a:schemeClr val="tx1">
                    <a:lumMod val="85000"/>
                    <a:lumOff val="15000"/>
                  </a:schemeClr>
                </a:solidFill>
              </a:rPr>
              <a:t>.</a:t>
            </a:r>
          </a:p>
        </xdr:txBody>
      </xdr:sp>
      <xdr:cxnSp macro="">
        <xdr:nvCxnSpPr>
          <xdr:cNvPr id="10" name="Conector recto 9">
            <a:extLst>
              <a:ext uri="{FF2B5EF4-FFF2-40B4-BE49-F238E27FC236}">
                <a16:creationId xmlns:a16="http://schemas.microsoft.com/office/drawing/2014/main" id="{62C6A52F-69B3-4AD2-94E7-7AC733106824}"/>
              </a:ext>
            </a:extLst>
          </xdr:cNvPr>
          <xdr:cNvCxnSpPr>
            <a:cxnSpLocks/>
          </xdr:cNvCxnSpPr>
        </xdr:nvCxnSpPr>
        <xdr:spPr>
          <a:xfrm>
            <a:off x="1586012" y="2114321"/>
            <a:ext cx="3737193" cy="0"/>
          </a:xfrm>
          <a:prstGeom prst="line">
            <a:avLst/>
          </a:prstGeom>
          <a:ln w="28575">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1" name="Rectángulo: esquinas redondeadas 10">
            <a:extLst>
              <a:ext uri="{FF2B5EF4-FFF2-40B4-BE49-F238E27FC236}">
                <a16:creationId xmlns:a16="http://schemas.microsoft.com/office/drawing/2014/main" id="{187524CF-04F8-4D12-AAE1-753A7B0CA5F5}"/>
              </a:ext>
            </a:extLst>
          </xdr:cNvPr>
          <xdr:cNvSpPr/>
        </xdr:nvSpPr>
        <xdr:spPr>
          <a:xfrm>
            <a:off x="1443890" y="1008065"/>
            <a:ext cx="4071542" cy="88194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sz="3600" b="1">
                <a:solidFill>
                  <a:schemeClr val="tx1">
                    <a:lumMod val="85000"/>
                    <a:lumOff val="15000"/>
                  </a:schemeClr>
                </a:solidFill>
                <a:latin typeface="Arial Black" panose="020B0604020202020204" pitchFamily="34" charset="0"/>
                <a:cs typeface="Arial Black" panose="020B0604020202020204" pitchFamily="34" charset="0"/>
              </a:rPr>
              <a:t>MISIÓN</a:t>
            </a:r>
          </a:p>
          <a:p>
            <a:pPr algn="ctr"/>
            <a:r>
              <a:rPr lang="es-ES" sz="1600">
                <a:solidFill>
                  <a:schemeClr val="tx1">
                    <a:lumMod val="85000"/>
                    <a:lumOff val="15000"/>
                  </a:schemeClr>
                </a:solidFill>
              </a:rPr>
              <a:t>Decreto 4170 de 2011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8048625</xdr:colOff>
      <xdr:row>0</xdr:row>
      <xdr:rowOff>76200</xdr:rowOff>
    </xdr:from>
    <xdr:to>
      <xdr:col>1</xdr:col>
      <xdr:colOff>8582025</xdr:colOff>
      <xdr:row>3</xdr:row>
      <xdr:rowOff>123825</xdr:rowOff>
    </xdr:to>
    <xdr:pic>
      <xdr:nvPicPr>
        <xdr:cNvPr id="3" name="Gráfico 2" descr="Hogar">
          <a:hlinkClick xmlns:r="http://schemas.openxmlformats.org/officeDocument/2006/relationships" r:id="rId1"/>
          <a:extLst>
            <a:ext uri="{FF2B5EF4-FFF2-40B4-BE49-F238E27FC236}">
              <a16:creationId xmlns:a16="http://schemas.microsoft.com/office/drawing/2014/main" id="{1BA481D2-D5B6-48FC-B66F-BEECD86E39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15450" y="76200"/>
          <a:ext cx="533400" cy="533400"/>
        </a:xfrm>
        <a:prstGeom prst="rect">
          <a:avLst/>
        </a:prstGeom>
      </xdr:spPr>
    </xdr:pic>
    <xdr:clientData/>
  </xdr:twoCellAnchor>
  <xdr:twoCellAnchor>
    <xdr:from>
      <xdr:col>1</xdr:col>
      <xdr:colOff>2276475</xdr:colOff>
      <xdr:row>1</xdr:row>
      <xdr:rowOff>47625</xdr:rowOff>
    </xdr:from>
    <xdr:to>
      <xdr:col>1</xdr:col>
      <xdr:colOff>7435415</xdr:colOff>
      <xdr:row>28</xdr:row>
      <xdr:rowOff>120425</xdr:rowOff>
    </xdr:to>
    <xdr:grpSp>
      <xdr:nvGrpSpPr>
        <xdr:cNvPr id="32" name="Grupo 31">
          <a:extLst>
            <a:ext uri="{FF2B5EF4-FFF2-40B4-BE49-F238E27FC236}">
              <a16:creationId xmlns:a16="http://schemas.microsoft.com/office/drawing/2014/main" id="{3ED2B6FB-68DF-4D15-B9C1-00D0F88F3F1C}"/>
            </a:ext>
          </a:extLst>
        </xdr:cNvPr>
        <xdr:cNvGrpSpPr/>
      </xdr:nvGrpSpPr>
      <xdr:grpSpPr>
        <a:xfrm>
          <a:off x="3546475" y="158060"/>
          <a:ext cx="5158940" cy="5290843"/>
          <a:chOff x="952500" y="333375"/>
          <a:chExt cx="5158940" cy="5216300"/>
        </a:xfrm>
      </xdr:grpSpPr>
      <xdr:sp macro="" textlink="">
        <xdr:nvSpPr>
          <xdr:cNvPr id="28" name="Círculo: vacío 27">
            <a:extLst>
              <a:ext uri="{FF2B5EF4-FFF2-40B4-BE49-F238E27FC236}">
                <a16:creationId xmlns:a16="http://schemas.microsoft.com/office/drawing/2014/main" id="{5960DE45-9B38-DC4B-B52F-AB7D712622D7}"/>
              </a:ext>
            </a:extLst>
          </xdr:cNvPr>
          <xdr:cNvSpPr/>
        </xdr:nvSpPr>
        <xdr:spPr>
          <a:xfrm>
            <a:off x="952500" y="333375"/>
            <a:ext cx="5158940" cy="5216300"/>
          </a:xfrm>
          <a:prstGeom prst="donut">
            <a:avLst>
              <a:gd name="adj" fmla="val 4072"/>
            </a:avLst>
          </a:prstGeom>
          <a:gradFill flip="none" rotWithShape="1">
            <a:gsLst>
              <a:gs pos="12000">
                <a:srgbClr val="00B0F0"/>
              </a:gs>
              <a:gs pos="100000">
                <a:srgbClr val="366092"/>
              </a:gs>
              <a:gs pos="62000">
                <a:srgbClr val="0070C0"/>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chemeClr val="tx1"/>
              </a:solidFill>
            </a:endParaRPr>
          </a:p>
        </xdr:txBody>
      </xdr:sp>
      <xdr:sp macro="" textlink="">
        <xdr:nvSpPr>
          <xdr:cNvPr id="29" name="Rectángulo 28">
            <a:extLst>
              <a:ext uri="{FF2B5EF4-FFF2-40B4-BE49-F238E27FC236}">
                <a16:creationId xmlns:a16="http://schemas.microsoft.com/office/drawing/2014/main" id="{6136B35A-DA39-B144-87F5-8C68D90DA7C0}"/>
              </a:ext>
            </a:extLst>
          </xdr:cNvPr>
          <xdr:cNvSpPr/>
        </xdr:nvSpPr>
        <xdr:spPr>
          <a:xfrm>
            <a:off x="1433966" y="2179632"/>
            <a:ext cx="4196008" cy="2244269"/>
          </a:xfrm>
          <a:prstGeom prst="rect">
            <a:avLst/>
          </a:prstGeom>
          <a:noFill/>
          <a:ln>
            <a:noFill/>
          </a:ln>
        </xdr:spPr>
        <xdr:txBody>
          <a:bodyPr wrap="square">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ES" sz="1250" i="1">
                <a:solidFill>
                  <a:schemeClr val="tx1">
                    <a:lumMod val="85000"/>
                    <a:lumOff val="15000"/>
                  </a:schemeClr>
                </a:solidFill>
              </a:rPr>
              <a:t>La Agencia Nacional de Contratación Pública – Colombia Compra Eficiente (ANCPCCE) en 2022 será reconocida como la Autoridad en el Sistema de Compra y Contratación Pública y referente normativo  que fortalece la confianza de los actores del mercado por sus prácticas de transparencia y anticorrupción; por apropiar estándares que optimizan el valor público a través de modelos de agregación de demanda; por fomentar la participación competitiva e inclusión; por la adopción de prácticas de incremento de capacidades; por la aplicación de nuevas tecnologías; y por la innovación y mejora continua en los procesos de compra y contratación pública.</a:t>
            </a:r>
          </a:p>
        </xdr:txBody>
      </xdr:sp>
      <xdr:cxnSp macro="">
        <xdr:nvCxnSpPr>
          <xdr:cNvPr id="30" name="Conector recto 29">
            <a:extLst>
              <a:ext uri="{FF2B5EF4-FFF2-40B4-BE49-F238E27FC236}">
                <a16:creationId xmlns:a16="http://schemas.microsoft.com/office/drawing/2014/main" id="{C5F753FB-5503-6245-82DC-9585C0C99F68}"/>
              </a:ext>
            </a:extLst>
          </xdr:cNvPr>
          <xdr:cNvCxnSpPr>
            <a:cxnSpLocks/>
          </xdr:cNvCxnSpPr>
        </xdr:nvCxnSpPr>
        <xdr:spPr>
          <a:xfrm>
            <a:off x="1687602" y="2094979"/>
            <a:ext cx="3737193" cy="0"/>
          </a:xfrm>
          <a:prstGeom prst="line">
            <a:avLst/>
          </a:prstGeom>
          <a:ln w="28575">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1" name="Rectángulo 30">
            <a:extLst>
              <a:ext uri="{FF2B5EF4-FFF2-40B4-BE49-F238E27FC236}">
                <a16:creationId xmlns:a16="http://schemas.microsoft.com/office/drawing/2014/main" id="{55395180-1313-9445-95B8-4DE97CE64E87}"/>
              </a:ext>
            </a:extLst>
          </xdr:cNvPr>
          <xdr:cNvSpPr/>
        </xdr:nvSpPr>
        <xdr:spPr>
          <a:xfrm>
            <a:off x="1433966" y="1080074"/>
            <a:ext cx="4196008" cy="993798"/>
          </a:xfrm>
          <a:prstGeom prst="rect">
            <a:avLst/>
          </a:prstGeom>
          <a:noFill/>
          <a:ln>
            <a:noFill/>
          </a:ln>
        </xdr:spPr>
        <xdr:txBody>
          <a:bodyPr wrap="square">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ES" sz="3600" b="1">
                <a:solidFill>
                  <a:schemeClr val="tx1">
                    <a:lumMod val="85000"/>
                    <a:lumOff val="15000"/>
                  </a:schemeClr>
                </a:solidFill>
                <a:latin typeface="Arial Black" panose="020B0604020202020204" pitchFamily="34" charset="0"/>
                <a:cs typeface="Arial Black" panose="020B0604020202020204" pitchFamily="34" charset="0"/>
              </a:rPr>
              <a:t>VISIÓN</a:t>
            </a:r>
          </a:p>
          <a:p>
            <a:pPr algn="ctr"/>
            <a:r>
              <a:rPr lang="es-ES" sz="1600">
                <a:solidFill>
                  <a:schemeClr val="tx1">
                    <a:lumMod val="85000"/>
                    <a:lumOff val="15000"/>
                  </a:schemeClr>
                </a:solidFill>
              </a:rPr>
              <a:t>2018-2022</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10693978</xdr:colOff>
      <xdr:row>0</xdr:row>
      <xdr:rowOff>17318</xdr:rowOff>
    </xdr:from>
    <xdr:to>
      <xdr:col>1</xdr:col>
      <xdr:colOff>11227378</xdr:colOff>
      <xdr:row>3</xdr:row>
      <xdr:rowOff>65809</xdr:rowOff>
    </xdr:to>
    <xdr:pic>
      <xdr:nvPicPr>
        <xdr:cNvPr id="2" name="Gráfico 1" descr="Hogar">
          <a:hlinkClick xmlns:r="http://schemas.openxmlformats.org/officeDocument/2006/relationships" r:id="rId1"/>
          <a:extLst>
            <a:ext uri="{FF2B5EF4-FFF2-40B4-BE49-F238E27FC236}">
              <a16:creationId xmlns:a16="http://schemas.microsoft.com/office/drawing/2014/main" id="{310BFD95-5FFA-4213-BF4A-EE39967489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806546" y="17318"/>
          <a:ext cx="533400" cy="533400"/>
        </a:xfrm>
        <a:prstGeom prst="rect">
          <a:avLst/>
        </a:prstGeom>
      </xdr:spPr>
    </xdr:pic>
    <xdr:clientData/>
  </xdr:twoCellAnchor>
  <xdr:twoCellAnchor>
    <xdr:from>
      <xdr:col>1</xdr:col>
      <xdr:colOff>5336588</xdr:colOff>
      <xdr:row>0</xdr:row>
      <xdr:rowOff>72004</xdr:rowOff>
    </xdr:from>
    <xdr:to>
      <xdr:col>1</xdr:col>
      <xdr:colOff>9954398</xdr:colOff>
      <xdr:row>25</xdr:row>
      <xdr:rowOff>65248</xdr:rowOff>
    </xdr:to>
    <xdr:grpSp>
      <xdr:nvGrpSpPr>
        <xdr:cNvPr id="31" name="Grupo 30">
          <a:extLst>
            <a:ext uri="{FF2B5EF4-FFF2-40B4-BE49-F238E27FC236}">
              <a16:creationId xmlns:a16="http://schemas.microsoft.com/office/drawing/2014/main" id="{F541BA03-43C4-104F-80E8-9C01835CF396}"/>
            </a:ext>
          </a:extLst>
        </xdr:cNvPr>
        <xdr:cNvGrpSpPr/>
      </xdr:nvGrpSpPr>
      <xdr:grpSpPr>
        <a:xfrm>
          <a:off x="5447344" y="72004"/>
          <a:ext cx="4617810" cy="4611761"/>
          <a:chOff x="290622" y="1035983"/>
          <a:chExt cx="5100085" cy="5156790"/>
        </a:xfrm>
      </xdr:grpSpPr>
      <xdr:sp macro="" textlink="">
        <xdr:nvSpPr>
          <xdr:cNvPr id="35" name="Diagrama de flujo: conector 34">
            <a:extLst>
              <a:ext uri="{FF2B5EF4-FFF2-40B4-BE49-F238E27FC236}">
                <a16:creationId xmlns:a16="http://schemas.microsoft.com/office/drawing/2014/main" id="{70860DD5-A8FA-5A4C-900D-FE08BC13DA3E}"/>
              </a:ext>
            </a:extLst>
          </xdr:cNvPr>
          <xdr:cNvSpPr/>
        </xdr:nvSpPr>
        <xdr:spPr>
          <a:xfrm>
            <a:off x="489097" y="1238000"/>
            <a:ext cx="4711068" cy="4752755"/>
          </a:xfrm>
          <a:prstGeom prst="flowChartConnector">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grpSp>
        <xdr:nvGrpSpPr>
          <xdr:cNvPr id="36" name="Grupo 35">
            <a:extLst>
              <a:ext uri="{FF2B5EF4-FFF2-40B4-BE49-F238E27FC236}">
                <a16:creationId xmlns:a16="http://schemas.microsoft.com/office/drawing/2014/main" id="{DE47CD68-D07A-5B47-A6BF-4FC81E3BE856}"/>
              </a:ext>
            </a:extLst>
          </xdr:cNvPr>
          <xdr:cNvGrpSpPr/>
        </xdr:nvGrpSpPr>
        <xdr:grpSpPr>
          <a:xfrm>
            <a:off x="290622" y="1035983"/>
            <a:ext cx="5100085" cy="5156790"/>
            <a:chOff x="290622" y="1204898"/>
            <a:chExt cx="5100085" cy="4986670"/>
          </a:xfrm>
        </xdr:grpSpPr>
        <xdr:sp macro="" textlink="">
          <xdr:nvSpPr>
            <xdr:cNvPr id="37" name="Rectángulo: esquinas redondeadas 36">
              <a:extLst>
                <a:ext uri="{FF2B5EF4-FFF2-40B4-BE49-F238E27FC236}">
                  <a16:creationId xmlns:a16="http://schemas.microsoft.com/office/drawing/2014/main" id="{EE657DB9-6851-1147-AF48-5A6DB7EF57CD}"/>
                </a:ext>
              </a:extLst>
            </xdr:cNvPr>
            <xdr:cNvSpPr/>
          </xdr:nvSpPr>
          <xdr:spPr>
            <a:xfrm>
              <a:off x="736075" y="2351320"/>
              <a:ext cx="4249654" cy="2724676"/>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sz="3600" b="1">
                  <a:solidFill>
                    <a:schemeClr val="tx1">
                      <a:lumMod val="85000"/>
                      <a:lumOff val="15000"/>
                    </a:schemeClr>
                  </a:solidFill>
                  <a:latin typeface="Arial Black" panose="020B0604020202020204" pitchFamily="34" charset="0"/>
                  <a:cs typeface="Arial Black" panose="020B0604020202020204" pitchFamily="34" charset="0"/>
                </a:rPr>
                <a:t>MEGA META</a:t>
              </a:r>
            </a:p>
            <a:p>
              <a:pPr algn="ctr"/>
              <a:r>
                <a:rPr lang="es-ES" sz="1600" b="1">
                  <a:solidFill>
                    <a:schemeClr val="tx1">
                      <a:lumMod val="85000"/>
                      <a:lumOff val="15000"/>
                    </a:schemeClr>
                  </a:solidFill>
                  <a:latin typeface="Arial Black" panose="020B0604020202020204" pitchFamily="34" charset="0"/>
                  <a:cs typeface="Arial Black" panose="020B0604020202020204" pitchFamily="34" charset="0"/>
                </a:rPr>
                <a:t>2022</a:t>
              </a:r>
            </a:p>
            <a:p>
              <a:pPr algn="ctr"/>
              <a:endParaRPr lang="es-ES" sz="1600" i="1">
                <a:solidFill>
                  <a:srgbClr val="002060"/>
                </a:solidFill>
              </a:endParaRPr>
            </a:p>
            <a:p>
              <a:pPr algn="ctr"/>
              <a:r>
                <a:rPr lang="es-ES" sz="1200" i="1">
                  <a:solidFill>
                    <a:schemeClr val="tx1">
                      <a:lumMod val="85000"/>
                      <a:lumOff val="15000"/>
                    </a:schemeClr>
                  </a:solidFill>
                </a:rPr>
                <a:t>La Agencia Nacional de Contratación Pública – Colombia Compra Eficiente ANCPCCE como ente rector de la contratación pública generará mayor eficiencia, transparencia y confianza mediante procesos efectivos y dinámicos; diseñando al menos 4 documentos tipo para sectores priorizados, 24 AMP en operación y un volumen transaccional en 2022 por valor de 103,2 Billones de pesos en las Plataformas Transaccionales SECOP y TVEC</a:t>
              </a:r>
              <a:r>
                <a:rPr lang="es-ES" sz="1200" i="1">
                  <a:solidFill>
                    <a:schemeClr val="bg2">
                      <a:lumMod val="75000"/>
                    </a:schemeClr>
                  </a:solidFill>
                </a:rPr>
                <a:t>.</a:t>
              </a:r>
              <a:endParaRPr lang="es-ES" sz="1400" i="1">
                <a:solidFill>
                  <a:schemeClr val="bg2">
                    <a:lumMod val="75000"/>
                  </a:schemeClr>
                </a:solidFill>
              </a:endParaRPr>
            </a:p>
          </xdr:txBody>
        </xdr:sp>
        <xdr:sp macro="" textlink="">
          <xdr:nvSpPr>
            <xdr:cNvPr id="38" name="Círculo: vacío 37">
              <a:extLst>
                <a:ext uri="{FF2B5EF4-FFF2-40B4-BE49-F238E27FC236}">
                  <a16:creationId xmlns:a16="http://schemas.microsoft.com/office/drawing/2014/main" id="{51297CFB-2DAD-9942-A33A-D6728B00D8C2}"/>
                </a:ext>
              </a:extLst>
            </xdr:cNvPr>
            <xdr:cNvSpPr/>
          </xdr:nvSpPr>
          <xdr:spPr>
            <a:xfrm>
              <a:off x="290622" y="1204898"/>
              <a:ext cx="5100085" cy="4986670"/>
            </a:xfrm>
            <a:prstGeom prst="donut">
              <a:avLst>
                <a:gd name="adj" fmla="val 4072"/>
              </a:avLst>
            </a:prstGeom>
            <a:gradFill flip="none" rotWithShape="1">
              <a:gsLst>
                <a:gs pos="12000">
                  <a:srgbClr val="366092"/>
                </a:gs>
                <a:gs pos="96000">
                  <a:srgbClr val="009901"/>
                </a:gs>
                <a:gs pos="51000">
                  <a:srgbClr val="7030A0"/>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chemeClr val="tx1"/>
                </a:solidFill>
              </a:endParaRPr>
            </a:p>
          </xdr:txBody>
        </xdr:sp>
        <xdr:cxnSp macro="">
          <xdr:nvCxnSpPr>
            <xdr:cNvPr id="39" name="Conector recto 38">
              <a:extLst>
                <a:ext uri="{FF2B5EF4-FFF2-40B4-BE49-F238E27FC236}">
                  <a16:creationId xmlns:a16="http://schemas.microsoft.com/office/drawing/2014/main" id="{8EA2A9D4-F356-A04D-BDE2-F8D6F736963E}"/>
                </a:ext>
              </a:extLst>
            </xdr:cNvPr>
            <xdr:cNvCxnSpPr>
              <a:cxnSpLocks/>
            </xdr:cNvCxnSpPr>
          </xdr:nvCxnSpPr>
          <xdr:spPr>
            <a:xfrm>
              <a:off x="947365" y="3325126"/>
              <a:ext cx="3876987" cy="0"/>
            </a:xfrm>
            <a:prstGeom prst="line">
              <a:avLst/>
            </a:prstGeom>
            <a:ln w="28575">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649429</xdr:colOff>
      <xdr:row>0</xdr:row>
      <xdr:rowOff>43299</xdr:rowOff>
    </xdr:from>
    <xdr:to>
      <xdr:col>1</xdr:col>
      <xdr:colOff>3513127</xdr:colOff>
      <xdr:row>9</xdr:row>
      <xdr:rowOff>95334</xdr:rowOff>
    </xdr:to>
    <xdr:sp macro="" textlink="">
      <xdr:nvSpPr>
        <xdr:cNvPr id="32" name="Flecha: a la derecha 31">
          <a:extLst>
            <a:ext uri="{FF2B5EF4-FFF2-40B4-BE49-F238E27FC236}">
              <a16:creationId xmlns:a16="http://schemas.microsoft.com/office/drawing/2014/main" id="{51B1BFA2-7BA4-2747-8973-F0F4AAA448E9}"/>
            </a:ext>
          </a:extLst>
        </xdr:cNvPr>
        <xdr:cNvSpPr/>
      </xdr:nvSpPr>
      <xdr:spPr>
        <a:xfrm>
          <a:off x="761997" y="43299"/>
          <a:ext cx="2863698" cy="1679944"/>
        </a:xfrm>
        <a:prstGeom prst="rightArrow">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b="1">
              <a:solidFill>
                <a:schemeClr val="bg1"/>
              </a:solidFill>
            </a:rPr>
            <a:t>En qué ser los mejores</a:t>
          </a:r>
        </a:p>
      </xdr:txBody>
    </xdr:sp>
    <xdr:clientData/>
  </xdr:twoCellAnchor>
  <xdr:twoCellAnchor>
    <xdr:from>
      <xdr:col>1</xdr:col>
      <xdr:colOff>2015140</xdr:colOff>
      <xdr:row>8</xdr:row>
      <xdr:rowOff>46249</xdr:rowOff>
    </xdr:from>
    <xdr:to>
      <xdr:col>1</xdr:col>
      <xdr:colOff>4878838</xdr:colOff>
      <xdr:row>17</xdr:row>
      <xdr:rowOff>11693</xdr:rowOff>
    </xdr:to>
    <xdr:sp macro="" textlink="">
      <xdr:nvSpPr>
        <xdr:cNvPr id="33" name="Flecha: a la derecha 32">
          <a:extLst>
            <a:ext uri="{FF2B5EF4-FFF2-40B4-BE49-F238E27FC236}">
              <a16:creationId xmlns:a16="http://schemas.microsoft.com/office/drawing/2014/main" id="{B6DDC30C-A886-184F-8084-9EA99EC8F457}"/>
            </a:ext>
          </a:extLst>
        </xdr:cNvPr>
        <xdr:cNvSpPr/>
      </xdr:nvSpPr>
      <xdr:spPr>
        <a:xfrm>
          <a:off x="2127708" y="1483658"/>
          <a:ext cx="2863698" cy="1679944"/>
        </a:xfrm>
        <a:prstGeom prst="rightArrow">
          <a:avLst/>
        </a:prstGeom>
        <a:solidFill>
          <a:srgbClr val="00990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b="1">
              <a:solidFill>
                <a:schemeClr val="bg1"/>
              </a:solidFill>
            </a:rPr>
            <a:t>Qué nos apasiona</a:t>
          </a:r>
        </a:p>
      </xdr:txBody>
    </xdr:sp>
    <xdr:clientData/>
  </xdr:twoCellAnchor>
  <xdr:twoCellAnchor>
    <xdr:from>
      <xdr:col>1</xdr:col>
      <xdr:colOff>649429</xdr:colOff>
      <xdr:row>16</xdr:row>
      <xdr:rowOff>103437</xdr:rowOff>
    </xdr:from>
    <xdr:to>
      <xdr:col>1</xdr:col>
      <xdr:colOff>3513127</xdr:colOff>
      <xdr:row>25</xdr:row>
      <xdr:rowOff>12174</xdr:rowOff>
    </xdr:to>
    <xdr:sp macro="" textlink="">
      <xdr:nvSpPr>
        <xdr:cNvPr id="34" name="Flecha: a la derecha 33">
          <a:extLst>
            <a:ext uri="{FF2B5EF4-FFF2-40B4-BE49-F238E27FC236}">
              <a16:creationId xmlns:a16="http://schemas.microsoft.com/office/drawing/2014/main" id="{5BF20E47-CF23-6446-AB9C-ADCD9E41E8A2}"/>
            </a:ext>
          </a:extLst>
        </xdr:cNvPr>
        <xdr:cNvSpPr/>
      </xdr:nvSpPr>
      <xdr:spPr>
        <a:xfrm>
          <a:off x="761997" y="3064846"/>
          <a:ext cx="2863698" cy="1623237"/>
        </a:xfrm>
        <a:prstGeom prst="rightArrow">
          <a:avLst/>
        </a:prstGeom>
        <a:solidFill>
          <a:srgbClr val="36609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b="1">
              <a:solidFill>
                <a:schemeClr val="bg1"/>
              </a:solidFill>
            </a:rPr>
            <a:t>Qué nos Impulsa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92869</xdr:colOff>
      <xdr:row>0</xdr:row>
      <xdr:rowOff>154781</xdr:rowOff>
    </xdr:from>
    <xdr:to>
      <xdr:col>2</xdr:col>
      <xdr:colOff>626269</xdr:colOff>
      <xdr:row>2</xdr:row>
      <xdr:rowOff>173831</xdr:rowOff>
    </xdr:to>
    <xdr:pic>
      <xdr:nvPicPr>
        <xdr:cNvPr id="2" name="Gráfico 1" descr="Hogar">
          <a:hlinkClick xmlns:r="http://schemas.openxmlformats.org/officeDocument/2006/relationships" r:id="rId1"/>
          <a:extLst>
            <a:ext uri="{FF2B5EF4-FFF2-40B4-BE49-F238E27FC236}">
              <a16:creationId xmlns:a16="http://schemas.microsoft.com/office/drawing/2014/main" id="{38D36E38-0D9F-4C6F-BC2C-257EFB64BBB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27744" y="154781"/>
          <a:ext cx="533400" cy="5310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22412</xdr:colOff>
      <xdr:row>0</xdr:row>
      <xdr:rowOff>0</xdr:rowOff>
    </xdr:from>
    <xdr:to>
      <xdr:col>7</xdr:col>
      <xdr:colOff>555812</xdr:colOff>
      <xdr:row>1</xdr:row>
      <xdr:rowOff>85165</xdr:rowOff>
    </xdr:to>
    <xdr:pic>
      <xdr:nvPicPr>
        <xdr:cNvPr id="2" name="Gráfico 1" descr="Hogar">
          <a:hlinkClick xmlns:r="http://schemas.openxmlformats.org/officeDocument/2006/relationships" r:id="rId1"/>
          <a:extLst>
            <a:ext uri="{FF2B5EF4-FFF2-40B4-BE49-F238E27FC236}">
              <a16:creationId xmlns:a16="http://schemas.microsoft.com/office/drawing/2014/main" id="{0EDC8FC9-722A-4BF0-832F-4AE0CCB31F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6651941" y="0"/>
          <a:ext cx="533400" cy="533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400050</xdr:colOff>
      <xdr:row>18</xdr:row>
      <xdr:rowOff>66675</xdr:rowOff>
    </xdr:from>
    <xdr:to>
      <xdr:col>5</xdr:col>
      <xdr:colOff>1438275</xdr:colOff>
      <xdr:row>33</xdr:row>
      <xdr:rowOff>28575</xdr:rowOff>
    </xdr:to>
    <xdr:pic>
      <xdr:nvPicPr>
        <xdr:cNvPr id="2" name="Imagen 14" descr="image004">
          <a:extLst>
            <a:ext uri="{FF2B5EF4-FFF2-40B4-BE49-F238E27FC236}">
              <a16:creationId xmlns:a16="http://schemas.microsoft.com/office/drawing/2014/main" id="{20514258-E616-4C12-80E6-40AFAB9E81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3525" y="6438900"/>
          <a:ext cx="9439275" cy="267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647223</xdr:colOff>
      <xdr:row>35</xdr:row>
      <xdr:rowOff>63067</xdr:rowOff>
    </xdr:to>
    <xdr:pic>
      <xdr:nvPicPr>
        <xdr:cNvPr id="120" name="Imagen 119">
          <a:extLst>
            <a:ext uri="{FF2B5EF4-FFF2-40B4-BE49-F238E27FC236}">
              <a16:creationId xmlns:a16="http://schemas.microsoft.com/office/drawing/2014/main" id="{4209D708-BACE-4DCF-9E37-4552657A5BCD}"/>
            </a:ext>
          </a:extLst>
        </xdr:cNvPr>
        <xdr:cNvPicPr>
          <a:picLocks noChangeAspect="1"/>
        </xdr:cNvPicPr>
      </xdr:nvPicPr>
      <xdr:blipFill>
        <a:blip xmlns:r="http://schemas.openxmlformats.org/officeDocument/2006/relationships" r:embed="rId1"/>
        <a:stretch>
          <a:fillRect/>
        </a:stretch>
      </xdr:blipFill>
      <xdr:spPr>
        <a:xfrm>
          <a:off x="0" y="0"/>
          <a:ext cx="12142913" cy="6577291"/>
        </a:xfrm>
        <a:prstGeom prst="rect">
          <a:avLst/>
        </a:prstGeom>
      </xdr:spPr>
    </xdr:pic>
    <xdr:clientData/>
  </xdr:twoCellAnchor>
  <xdr:twoCellAnchor editAs="oneCell">
    <xdr:from>
      <xdr:col>15</xdr:col>
      <xdr:colOff>678792</xdr:colOff>
      <xdr:row>0</xdr:row>
      <xdr:rowOff>120431</xdr:rowOff>
    </xdr:from>
    <xdr:to>
      <xdr:col>16</xdr:col>
      <xdr:colOff>445813</xdr:colOff>
      <xdr:row>3</xdr:row>
      <xdr:rowOff>95469</xdr:rowOff>
    </xdr:to>
    <xdr:pic>
      <xdr:nvPicPr>
        <xdr:cNvPr id="121" name="Gráfico 120" descr="Hogar">
          <a:hlinkClick xmlns:r="http://schemas.openxmlformats.org/officeDocument/2006/relationships" r:id="rId2"/>
          <a:extLst>
            <a:ext uri="{FF2B5EF4-FFF2-40B4-BE49-F238E27FC236}">
              <a16:creationId xmlns:a16="http://schemas.microsoft.com/office/drawing/2014/main" id="{E420B389-ECF3-438E-8C15-46357F9C8DB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174482" y="120431"/>
          <a:ext cx="533400" cy="533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28</xdr:col>
      <xdr:colOff>320654</xdr:colOff>
      <xdr:row>0</xdr:row>
      <xdr:rowOff>188285</xdr:rowOff>
    </xdr:from>
    <xdr:to>
      <xdr:col>29</xdr:col>
      <xdr:colOff>180312</xdr:colOff>
      <xdr:row>2</xdr:row>
      <xdr:rowOff>279072</xdr:rowOff>
    </xdr:to>
    <xdr:pic>
      <xdr:nvPicPr>
        <xdr:cNvPr id="3" name="0 Imagen">
          <a:extLst>
            <a:ext uri="{FF2B5EF4-FFF2-40B4-BE49-F238E27FC236}">
              <a16:creationId xmlns:a16="http://schemas.microsoft.com/office/drawing/2014/main" id="{1FD42026-6CD9-40C5-9352-739E2FC2E1A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696294" y="188285"/>
          <a:ext cx="1997245" cy="6667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33</xdr:col>
      <xdr:colOff>116418</xdr:colOff>
      <xdr:row>2</xdr:row>
      <xdr:rowOff>381000</xdr:rowOff>
    </xdr:from>
    <xdr:to>
      <xdr:col>33</xdr:col>
      <xdr:colOff>649818</xdr:colOff>
      <xdr:row>4</xdr:row>
      <xdr:rowOff>222029</xdr:rowOff>
    </xdr:to>
    <xdr:pic>
      <xdr:nvPicPr>
        <xdr:cNvPr id="4" name="Gráfico 3" descr="Hogar">
          <a:hlinkClick xmlns:r="http://schemas.openxmlformats.org/officeDocument/2006/relationships" r:id="rId2"/>
          <a:extLst>
            <a:ext uri="{FF2B5EF4-FFF2-40B4-BE49-F238E27FC236}">
              <a16:creationId xmlns:a16="http://schemas.microsoft.com/office/drawing/2014/main" id="{D175C127-E6C1-4640-B49C-43DDCB165A4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0355501" y="381000"/>
          <a:ext cx="533400" cy="533400"/>
        </a:xfrm>
        <a:prstGeom prst="rect">
          <a:avLst/>
        </a:prstGeom>
      </xdr:spPr>
    </xdr:pic>
    <xdr:clientData/>
  </xdr:twoCellAnchor>
  <xdr:twoCellAnchor editAs="oneCell">
    <xdr:from>
      <xdr:col>2</xdr:col>
      <xdr:colOff>2137834</xdr:colOff>
      <xdr:row>2</xdr:row>
      <xdr:rowOff>254000</xdr:rowOff>
    </xdr:from>
    <xdr:to>
      <xdr:col>2</xdr:col>
      <xdr:colOff>2671234</xdr:colOff>
      <xdr:row>4</xdr:row>
      <xdr:rowOff>104554</xdr:rowOff>
    </xdr:to>
    <xdr:pic>
      <xdr:nvPicPr>
        <xdr:cNvPr id="6" name="Gráfico 5" descr="Hogar">
          <a:hlinkClick xmlns:r="http://schemas.openxmlformats.org/officeDocument/2006/relationships" r:id="rId2"/>
          <a:extLst>
            <a:ext uri="{FF2B5EF4-FFF2-40B4-BE49-F238E27FC236}">
              <a16:creationId xmlns:a16="http://schemas.microsoft.com/office/drawing/2014/main" id="{689C739F-EC9B-4187-88B4-9F3340F070B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471334" y="254000"/>
          <a:ext cx="533400" cy="5334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8" Type="http://schemas.openxmlformats.org/officeDocument/2006/relationships/hyperlink" Target="https://app.powerbi.com/groups/0910e534-eb60-4277-992b-e577632e4cfc/reports/fc9c6bff-bcf9-4030-b40f-3f18159cd27b/ReportSection5108d4f46dc6a73b7ae4" TargetMode="External"/><Relationship Id="rId13" Type="http://schemas.openxmlformats.org/officeDocument/2006/relationships/printerSettings" Target="../printerSettings/printerSettings10.bin"/><Relationship Id="rId3" Type="http://schemas.openxmlformats.org/officeDocument/2006/relationships/hyperlink" Target="https://app.powerbi.com/groups/0910e534-eb60-4277-992b-e577632e4cfc/reports/fc9c6bff-bcf9-4030-b40f-3f18159cd27b/ReportSection5108d4f46dc6a73b7ae4" TargetMode="External"/><Relationship Id="rId7" Type="http://schemas.openxmlformats.org/officeDocument/2006/relationships/hyperlink" Target="https://app.powerbi.com/groups/0910e534-eb60-4277-992b-e577632e4cfc/reports/fc9c6bff-bcf9-4030-b40f-3f18159cd27b/ReportSection5108d4f46dc6a73b7ae4" TargetMode="External"/><Relationship Id="rId12" Type="http://schemas.openxmlformats.org/officeDocument/2006/relationships/hyperlink" Target="https://cceficiente.sharepoint.com/:f:/s/ReportePlaneacinSubdireccinIDT/Emffwm1AOU5BujRbA3aiZQIBKuZGkSrWIfU_5hApJcvn8A?e=q1poNh" TargetMode="External"/><Relationship Id="rId2" Type="http://schemas.openxmlformats.org/officeDocument/2006/relationships/hyperlink" Target="https://app.powerbi.com/groups/0910e534-eb60-4277-992b-e577632e4cfc/reports/fc9c6bff-bcf9-4030-b40f-3f18159cd27b/ReportSection5108d4f46dc6a73b7ae4" TargetMode="External"/><Relationship Id="rId1" Type="http://schemas.openxmlformats.org/officeDocument/2006/relationships/hyperlink" Target="https://app.powerbi.com/groups/0910e534-eb60-4277-992b-e577632e4cfc/reports/fc9c6bff-bcf9-4030-b40f-3f18159cd27b/ReportSection5108d4f46dc6a73b7ae4" TargetMode="External"/><Relationship Id="rId6" Type="http://schemas.openxmlformats.org/officeDocument/2006/relationships/hyperlink" Target="https://cceficiente.sharepoint.com/:f:/s/ReportePlaneacin/EvxeEoALPBVPsE91NFDN19oBzVpWvUBxYfB9MGihPKrqJA?e=vyUQ7l" TargetMode="External"/><Relationship Id="rId11" Type="http://schemas.openxmlformats.org/officeDocument/2006/relationships/hyperlink" Target="https://app.powerbi.com/view?r=eyJrIjoiMWM3ZTAyZWUtMjNlYi00MzZmLWFmMmQtMmZmZTgzOTQwZDg0IiwidCI6IjdiMDkwNDFlLTI0NTEtNDlkMC04Y2IxLTc5ZDVlM2Q4YzFiZSIsImMiOjR9" TargetMode="External"/><Relationship Id="rId5" Type="http://schemas.openxmlformats.org/officeDocument/2006/relationships/hyperlink" Target="https://teams.microsoft.com/_" TargetMode="External"/><Relationship Id="rId10" Type="http://schemas.openxmlformats.org/officeDocument/2006/relationships/hyperlink" Target="https://app.powerbi.com/view?r=eyJrIjoiMWM3ZTAyZWUtMjNlYi00MzZmLWFmMmQtMmZmZTgzOTQwZDg0IiwidCI6IjdiMDkwNDFlLTI0NTEtNDlkMC04Y2IxLTc5ZDVlM2Q4YzFiZSIsImMiOjR9" TargetMode="External"/><Relationship Id="rId4" Type="http://schemas.openxmlformats.org/officeDocument/2006/relationships/hyperlink" Target="https://app.powerbi.com/groups/0910e534-eb60-4277-992b-e577632e4cfc/reports/fc9c6bff-bcf9-4030-b40f-3f18159cd27b/ReportSection5108d4f46dc6a73b7ae4" TargetMode="External"/><Relationship Id="rId9" Type="http://schemas.openxmlformats.org/officeDocument/2006/relationships/hyperlink" Target="https://teams.microsoft.com/_" TargetMode="External"/><Relationship Id="rId14"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8" Type="http://schemas.openxmlformats.org/officeDocument/2006/relationships/hyperlink" Target="https://community.secop.gov.co/Public/App/AnnualPurchasingPlanEditPublic/View?id=42030" TargetMode="External"/><Relationship Id="rId13" Type="http://schemas.openxmlformats.org/officeDocument/2006/relationships/hyperlink" Target="https://www.colombiacompra.gov.co/transparencia/plan-anual-de-adquisiciones" TargetMode="External"/><Relationship Id="rId18" Type="http://schemas.openxmlformats.org/officeDocument/2006/relationships/printerSettings" Target="../printerSettings/printerSettings11.bin"/><Relationship Id="rId3" Type="http://schemas.openxmlformats.org/officeDocument/2006/relationships/hyperlink" Target="https://www.colombiacompra.gov.co/sites/cce_public/files/cce_documentos/plan_anual_vacantes_2019.pdf" TargetMode="External"/><Relationship Id="rId21" Type="http://schemas.openxmlformats.org/officeDocument/2006/relationships/vmlDrawing" Target="../drawings/vmlDrawing4.vml"/><Relationship Id="rId7" Type="http://schemas.openxmlformats.org/officeDocument/2006/relationships/hyperlink" Target="https://www.colombiacompra.gov.co/sites/cce_public/files/cce_documentos/plan_sg-sst_2019_firmado_0.pdf" TargetMode="External"/><Relationship Id="rId12" Type="http://schemas.openxmlformats.org/officeDocument/2006/relationships/hyperlink" Target="https://www.colombiacompra.gov.co/sites/cce_public/files/cce_documentos/cce-sig-pl-01_plan_de_seguridad_de_la_informacion.pdf" TargetMode="External"/><Relationship Id="rId17" Type="http://schemas.openxmlformats.org/officeDocument/2006/relationships/hyperlink" Target="https://cceficiente.sharepoint.com/:x:/r/seguridad/_layouts/15/Doc.aspx?sourcedoc=%7BDA587806-8A8F-4D1E-865A-92C2C1CDCBD1%7D&amp;file=20191126%20Seguimiento%20plan%20de%20tratamiento.xlsx&amp;action=default&amp;mobileredirect=true" TargetMode="External"/><Relationship Id="rId2" Type="http://schemas.openxmlformats.org/officeDocument/2006/relationships/hyperlink" Target="https://www.colombiacompra.gov.co/sites/cce_public/files/cce_documentos/plan_de_prevision_de_recursos_humanos_2019_vf.pdf" TargetMode="External"/><Relationship Id="rId16" Type="http://schemas.openxmlformats.org/officeDocument/2006/relationships/hyperlink" Target="https://cceficiente.sharepoint.com/seguridad/GSeguridad/Forms/AllItems.aspx?RootFolder=%2Fseguridad%2FGSeguridad%2FPlan%5FAccion%5FSeguridad%2F2019%2F2019%5FRiesgos&amp;FolderCTID=0x0120000C70ACD4BCF8814698A999CEC7C64FC8" TargetMode="External"/><Relationship Id="rId20" Type="http://schemas.openxmlformats.org/officeDocument/2006/relationships/vmlDrawing" Target="../drawings/vmlDrawing3.vml"/><Relationship Id="rId1" Type="http://schemas.openxmlformats.org/officeDocument/2006/relationships/hyperlink" Target="https://www.colombiacompra.gov.co/colombia-compra/gestion-institucional/plan-anticorrupcion-y-de-atencion-al-ciudadano" TargetMode="External"/><Relationship Id="rId6" Type="http://schemas.openxmlformats.org/officeDocument/2006/relationships/hyperlink" Target="https://www.colombiacompra.gov.co/sites/cce_public/files/cce_documentos/programa_de_bienestar_social_e_incentivos_2019.pdf" TargetMode="External"/><Relationship Id="rId11" Type="http://schemas.openxmlformats.org/officeDocument/2006/relationships/hyperlink" Target="https://www.colombiacompra.gov.co/sites/cce_public/files/cce_documentos/cce-sig-pl-02_plan_de_tratamiento_de_riesgos.pdf" TargetMode="External"/><Relationship Id="rId5" Type="http://schemas.openxmlformats.org/officeDocument/2006/relationships/hyperlink" Target="https://www.colombiacompra.gov.co/sites/cce_public/files/cce_documentos/pic_2019_0.pdf" TargetMode="External"/><Relationship Id="rId15" Type="http://schemas.openxmlformats.org/officeDocument/2006/relationships/hyperlink" Target="https://cceficiente.sharepoint.com/:x:/r/seguridad/_layouts/15/Doc.aspx?sourcedoc=%7B1A853737-38FC-4889-9D52-4F9AFDDDACBC%7D&amp;file=20190630%20PETI%20DASHBOARD.xlsx&amp;action=default&amp;mobileredirect=trueVer%20carpeta%20segumiento2/planesinstitucionalesdec612/PETI" TargetMode="External"/><Relationship Id="rId10" Type="http://schemas.openxmlformats.org/officeDocument/2006/relationships/hyperlink" Target="https://www.colombiacompra.gov.co/sites/cce_public/files/cce_documentos/cce-pit-pl-01_peti_v3.pdf" TargetMode="External"/><Relationship Id="rId19" Type="http://schemas.openxmlformats.org/officeDocument/2006/relationships/drawing" Target="../drawings/drawing10.xml"/><Relationship Id="rId4" Type="http://schemas.openxmlformats.org/officeDocument/2006/relationships/hyperlink" Target="https://www.colombiacompra.gov.co/sites/cce_public/files/cce_documentos/plan_estrategico_de_talento_humano_2019.pdf" TargetMode="External"/><Relationship Id="rId9" Type="http://schemas.openxmlformats.org/officeDocument/2006/relationships/hyperlink" Target="https://www.colombiacompra.gov.co/transparencia/planes-institucionales-de-archivo" TargetMode="External"/><Relationship Id="rId14" Type="http://schemas.openxmlformats.org/officeDocument/2006/relationships/hyperlink" Target="https://www.colombiacompra.gov.co/colombia-compra/gestion-institucional/seguimiento-estrategias-anticorrupcion" TargetMode="External"/><Relationship Id="rId22"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8645C-FF7A-48B0-A760-CB4D0B01B6EF}">
  <dimension ref="C16:D26"/>
  <sheetViews>
    <sheetView showGridLines="0" zoomScale="78" zoomScaleNormal="78" workbookViewId="0">
      <pane xSplit="10" ySplit="23" topLeftCell="K27" activePane="bottomRight" state="frozen"/>
      <selection pane="topRight" activeCell="K1" sqref="K1"/>
      <selection pane="bottomLeft" activeCell="A24" sqref="A24"/>
      <selection pane="bottomRight"/>
    </sheetView>
  </sheetViews>
  <sheetFormatPr baseColWidth="10" defaultRowHeight="15" x14ac:dyDescent="0.25"/>
  <cols>
    <col min="2" max="2" width="7.7109375" customWidth="1"/>
    <col min="3" max="3" width="50" customWidth="1"/>
    <col min="5" max="5" width="43.7109375" customWidth="1"/>
  </cols>
  <sheetData>
    <row r="16" spans="3:3" ht="36" x14ac:dyDescent="0.55000000000000004">
      <c r="C16" s="135" t="s">
        <v>604</v>
      </c>
    </row>
    <row r="17" spans="3:4" ht="23.25" x14ac:dyDescent="0.35">
      <c r="C17" s="137" t="s">
        <v>602</v>
      </c>
    </row>
    <row r="18" spans="3:4" ht="23.25" x14ac:dyDescent="0.35">
      <c r="C18" s="137" t="s">
        <v>603</v>
      </c>
    </row>
    <row r="19" spans="3:4" ht="23.25" x14ac:dyDescent="0.35">
      <c r="C19" s="137" t="s">
        <v>608</v>
      </c>
    </row>
    <row r="20" spans="3:4" ht="23.25" x14ac:dyDescent="0.35">
      <c r="C20" s="137" t="s">
        <v>609</v>
      </c>
    </row>
    <row r="21" spans="3:4" ht="23.25" x14ac:dyDescent="0.35">
      <c r="C21" s="137" t="s">
        <v>605</v>
      </c>
    </row>
    <row r="22" spans="3:4" ht="23.25" x14ac:dyDescent="0.35">
      <c r="C22" s="137" t="s">
        <v>606</v>
      </c>
    </row>
    <row r="23" spans="3:4" ht="23.25" x14ac:dyDescent="0.35">
      <c r="C23" s="137" t="s">
        <v>607</v>
      </c>
    </row>
    <row r="25" spans="3:4" ht="23.25" x14ac:dyDescent="0.35">
      <c r="D25" s="134"/>
    </row>
    <row r="26" spans="3:4" ht="23.25" x14ac:dyDescent="0.35">
      <c r="D26" s="134"/>
    </row>
  </sheetData>
  <hyperlinks>
    <hyperlink ref="C17" location="Misión!A1" display="Misión" xr:uid="{140C53DF-811C-4395-82F6-AB22D3F438C0}"/>
    <hyperlink ref="C18" location="Visión!A1" display="Visión" xr:uid="{8D9FC817-1E11-4758-A4B0-A0C16CA9184E}"/>
    <hyperlink ref="C19" location="'MEGA 2022'!A1" display="Mega Meta 2022" xr:uid="{0F393103-7957-4EB3-B322-5892AD51870D}"/>
    <hyperlink ref="C20" location="DOFA!A1" display="DOFA" xr:uid="{DC5A70BC-8436-4F3D-89CD-30ABBE568B91}"/>
    <hyperlink ref="C21" location="'Objetivos Estratégicos'!A1" display="Objetivos Estratégicos" xr:uid="{C9444EA1-4C9C-419F-907E-A407DDEAA607}"/>
    <hyperlink ref="C22" location="'Mapa Estratégico'!A1" display="Mapa Estratégico" xr:uid="{B81A6FC0-3523-4801-A10E-F892EDFB77C5}"/>
    <hyperlink ref="C23" location="'Cuadro de Mando Estratégico'!A1" display="Cuadro de Mando Estratégico" xr:uid="{5D23C354-9A34-4EB6-9BD5-88B15C95EE3B}"/>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N58"/>
  <sheetViews>
    <sheetView topLeftCell="E1" workbookViewId="0">
      <selection activeCell="H4" sqref="H4"/>
    </sheetView>
  </sheetViews>
  <sheetFormatPr baseColWidth="10" defaultRowHeight="15" x14ac:dyDescent="0.25"/>
  <cols>
    <col min="1" max="1" width="5.7109375" customWidth="1"/>
    <col min="2" max="2" width="11.42578125" customWidth="1"/>
    <col min="3" max="3" width="32.140625" customWidth="1"/>
    <col min="4" max="4" width="58" customWidth="1"/>
    <col min="5" max="5" width="38.7109375" customWidth="1"/>
    <col min="6" max="6" width="30.140625" style="16" customWidth="1"/>
    <col min="7" max="7" width="36.7109375" style="16" customWidth="1"/>
    <col min="8" max="8" width="27" style="16" customWidth="1"/>
    <col min="9" max="9" width="54.7109375" customWidth="1"/>
    <col min="10" max="10" width="26.85546875" customWidth="1"/>
    <col min="11" max="11" width="24.5703125" customWidth="1"/>
    <col min="12" max="12" width="20.5703125" customWidth="1"/>
    <col min="13" max="13" width="15.42578125" customWidth="1"/>
    <col min="21" max="28" width="11.42578125" customWidth="1"/>
    <col min="30" max="30" width="11.42578125" customWidth="1"/>
  </cols>
  <sheetData>
    <row r="1" spans="1:14" ht="15.75" thickBot="1" x14ac:dyDescent="0.3"/>
    <row r="2" spans="1:14" ht="39" customHeight="1" thickBot="1" x14ac:dyDescent="0.3">
      <c r="A2" s="491" t="s">
        <v>346</v>
      </c>
      <c r="B2" s="492"/>
      <c r="C2" s="492"/>
      <c r="D2" s="492"/>
      <c r="E2" s="492"/>
      <c r="F2" s="492"/>
      <c r="G2" s="492"/>
      <c r="H2" s="492"/>
      <c r="I2" s="492"/>
      <c r="J2" s="492"/>
      <c r="K2" s="492"/>
      <c r="L2" s="492"/>
      <c r="M2" s="492"/>
      <c r="N2" s="493"/>
    </row>
    <row r="3" spans="1:14" ht="39" customHeight="1" thickBot="1" x14ac:dyDescent="0.3">
      <c r="A3" s="112" t="s">
        <v>1</v>
      </c>
      <c r="B3" s="113" t="s">
        <v>2</v>
      </c>
      <c r="C3" s="113" t="s">
        <v>3</v>
      </c>
      <c r="D3" s="113" t="s">
        <v>237</v>
      </c>
      <c r="E3" s="113" t="s">
        <v>4</v>
      </c>
      <c r="F3" s="113" t="s">
        <v>61</v>
      </c>
      <c r="G3" s="113" t="s">
        <v>62</v>
      </c>
      <c r="H3" s="113" t="s">
        <v>546</v>
      </c>
      <c r="I3" s="113" t="s">
        <v>63</v>
      </c>
      <c r="J3" s="113" t="s">
        <v>8</v>
      </c>
      <c r="K3" s="113" t="s">
        <v>0</v>
      </c>
      <c r="L3" s="113" t="s">
        <v>315</v>
      </c>
      <c r="M3" s="113" t="s">
        <v>316</v>
      </c>
      <c r="N3" s="114" t="s">
        <v>317</v>
      </c>
    </row>
    <row r="4" spans="1:14" ht="39" customHeight="1" x14ac:dyDescent="0.25">
      <c r="A4" s="501">
        <f>0+1</f>
        <v>1</v>
      </c>
      <c r="B4" s="499"/>
      <c r="C4" s="499" t="s">
        <v>7</v>
      </c>
      <c r="D4" s="498" t="s">
        <v>224</v>
      </c>
      <c r="E4" s="505" t="s">
        <v>203</v>
      </c>
      <c r="F4" s="505" t="s">
        <v>167</v>
      </c>
      <c r="G4" s="108" t="s">
        <v>58</v>
      </c>
      <c r="H4" s="108" t="s">
        <v>547</v>
      </c>
      <c r="I4" s="109" t="s">
        <v>86</v>
      </c>
      <c r="J4" s="110"/>
      <c r="K4" s="110"/>
      <c r="L4" s="111"/>
      <c r="M4" s="111"/>
      <c r="N4" s="111"/>
    </row>
    <row r="5" spans="1:14" ht="105.75" customHeight="1" x14ac:dyDescent="0.25">
      <c r="A5" s="494"/>
      <c r="B5" s="495"/>
      <c r="C5" s="495"/>
      <c r="D5" s="498"/>
      <c r="E5" s="502"/>
      <c r="F5" s="502"/>
      <c r="G5" s="10" t="s">
        <v>58</v>
      </c>
      <c r="H5" s="107" t="s">
        <v>548</v>
      </c>
      <c r="I5" s="6" t="s">
        <v>205</v>
      </c>
      <c r="J5" s="96"/>
      <c r="K5" s="96"/>
      <c r="L5" s="12"/>
      <c r="M5" s="12"/>
      <c r="N5" s="12"/>
    </row>
    <row r="6" spans="1:14" ht="75" hidden="1" customHeight="1" x14ac:dyDescent="0.25">
      <c r="A6" s="494"/>
      <c r="B6" s="495"/>
      <c r="C6" s="495"/>
      <c r="D6" s="499"/>
      <c r="E6" s="502"/>
      <c r="F6" s="502"/>
      <c r="G6" s="10" t="s">
        <v>167</v>
      </c>
      <c r="H6" s="107" t="s">
        <v>549</v>
      </c>
      <c r="I6" s="6" t="s">
        <v>166</v>
      </c>
      <c r="J6" s="97"/>
      <c r="K6" s="97"/>
      <c r="L6" s="12"/>
      <c r="M6" s="12"/>
      <c r="N6" s="12"/>
    </row>
    <row r="7" spans="1:14" ht="100.5" hidden="1" customHeight="1" x14ac:dyDescent="0.25">
      <c r="A7" s="1">
        <f>+A4+1</f>
        <v>2</v>
      </c>
      <c r="B7" s="2"/>
      <c r="C7" s="2" t="s">
        <v>7</v>
      </c>
      <c r="D7" s="94" t="s">
        <v>225</v>
      </c>
      <c r="E7" s="21" t="s">
        <v>53</v>
      </c>
      <c r="F7" s="10" t="s">
        <v>155</v>
      </c>
      <c r="G7" s="10" t="s">
        <v>155</v>
      </c>
      <c r="H7" s="108" t="s">
        <v>598</v>
      </c>
      <c r="I7" s="127" t="s">
        <v>594</v>
      </c>
      <c r="J7" s="97"/>
      <c r="K7" s="97"/>
      <c r="L7" s="12"/>
      <c r="M7" s="12"/>
      <c r="N7" s="12"/>
    </row>
    <row r="8" spans="1:14" ht="81.75" hidden="1" customHeight="1" x14ac:dyDescent="0.25">
      <c r="A8" s="1">
        <f t="shared" ref="A8:A53" si="0">+A7+1</f>
        <v>3</v>
      </c>
      <c r="B8" s="5"/>
      <c r="C8" s="2" t="s">
        <v>7</v>
      </c>
      <c r="D8" s="94" t="s">
        <v>224</v>
      </c>
      <c r="E8" s="21" t="s">
        <v>276</v>
      </c>
      <c r="F8" s="10" t="s">
        <v>155</v>
      </c>
      <c r="G8" s="10" t="s">
        <v>155</v>
      </c>
      <c r="H8" s="107" t="s">
        <v>550</v>
      </c>
      <c r="I8" s="14" t="s">
        <v>206</v>
      </c>
      <c r="J8" s="98"/>
      <c r="K8" s="98"/>
      <c r="L8" s="12"/>
      <c r="M8" s="12"/>
      <c r="N8" s="12"/>
    </row>
    <row r="9" spans="1:14" ht="58.5" hidden="1" customHeight="1" x14ac:dyDescent="0.25">
      <c r="A9" s="494">
        <f>+A8+1</f>
        <v>4</v>
      </c>
      <c r="B9" s="504"/>
      <c r="C9" s="495" t="s">
        <v>7</v>
      </c>
      <c r="D9" s="497" t="s">
        <v>226</v>
      </c>
      <c r="E9" s="502" t="s">
        <v>250</v>
      </c>
      <c r="F9" s="500" t="s">
        <v>167</v>
      </c>
      <c r="G9" s="45" t="s">
        <v>167</v>
      </c>
      <c r="H9" s="107" t="s">
        <v>551</v>
      </c>
      <c r="I9" s="131" t="s">
        <v>207</v>
      </c>
      <c r="J9" s="99"/>
      <c r="K9" s="99"/>
      <c r="L9" s="12"/>
      <c r="M9" s="12"/>
      <c r="N9" s="12"/>
    </row>
    <row r="10" spans="1:14" ht="58.5" hidden="1" customHeight="1" x14ac:dyDescent="0.25">
      <c r="A10" s="494"/>
      <c r="B10" s="504"/>
      <c r="C10" s="495"/>
      <c r="D10" s="498"/>
      <c r="E10" s="502"/>
      <c r="F10" s="500"/>
      <c r="G10" s="45" t="s">
        <v>167</v>
      </c>
      <c r="H10" s="108" t="s">
        <v>552</v>
      </c>
      <c r="I10" s="131" t="s">
        <v>169</v>
      </c>
      <c r="J10" s="99"/>
      <c r="K10" s="99"/>
      <c r="L10" s="12"/>
      <c r="M10" s="12"/>
      <c r="N10" s="12"/>
    </row>
    <row r="11" spans="1:14" ht="58.5" hidden="1" customHeight="1" x14ac:dyDescent="0.25">
      <c r="A11" s="494"/>
      <c r="B11" s="504"/>
      <c r="C11" s="495"/>
      <c r="D11" s="498"/>
      <c r="E11" s="502"/>
      <c r="F11" s="500"/>
      <c r="G11" s="45" t="s">
        <v>167</v>
      </c>
      <c r="H11" s="107" t="s">
        <v>600</v>
      </c>
      <c r="I11" s="133" t="s">
        <v>170</v>
      </c>
      <c r="J11" s="99"/>
      <c r="K11" s="99"/>
      <c r="L11" s="12"/>
      <c r="M11" s="12"/>
      <c r="N11" s="12"/>
    </row>
    <row r="12" spans="1:14" ht="56.25" hidden="1" customHeight="1" x14ac:dyDescent="0.25">
      <c r="A12" s="494"/>
      <c r="B12" s="504"/>
      <c r="C12" s="495"/>
      <c r="D12" s="498"/>
      <c r="E12" s="502"/>
      <c r="F12" s="500"/>
      <c r="G12" s="45" t="s">
        <v>167</v>
      </c>
      <c r="H12" s="107" t="s">
        <v>553</v>
      </c>
      <c r="I12" s="6" t="s">
        <v>173</v>
      </c>
      <c r="J12" s="99"/>
      <c r="K12" s="99"/>
      <c r="L12" s="12"/>
      <c r="M12" s="12"/>
      <c r="N12" s="12"/>
    </row>
    <row r="13" spans="1:14" ht="32.25" hidden="1" customHeight="1" x14ac:dyDescent="0.25">
      <c r="A13" s="494"/>
      <c r="B13" s="504"/>
      <c r="C13" s="495"/>
      <c r="D13" s="499"/>
      <c r="E13" s="502"/>
      <c r="F13" s="500"/>
      <c r="G13" s="45" t="s">
        <v>167</v>
      </c>
      <c r="H13" s="108" t="s">
        <v>554</v>
      </c>
      <c r="I13" s="6" t="s">
        <v>208</v>
      </c>
      <c r="J13" s="99"/>
      <c r="K13" s="99"/>
      <c r="L13" s="12"/>
      <c r="M13" s="12"/>
      <c r="N13" s="12"/>
    </row>
    <row r="14" spans="1:14" ht="38.25" hidden="1" customHeight="1" x14ac:dyDescent="0.25">
      <c r="A14" s="494">
        <f>+A9+1</f>
        <v>5</v>
      </c>
      <c r="B14" s="504"/>
      <c r="C14" s="495" t="s">
        <v>7</v>
      </c>
      <c r="D14" s="497" t="s">
        <v>229</v>
      </c>
      <c r="E14" s="502" t="s">
        <v>154</v>
      </c>
      <c r="F14" s="503" t="s">
        <v>155</v>
      </c>
      <c r="G14" s="10" t="s">
        <v>155</v>
      </c>
      <c r="H14" s="107" t="s">
        <v>555</v>
      </c>
      <c r="I14" s="7" t="s">
        <v>156</v>
      </c>
      <c r="J14" s="99"/>
      <c r="K14" s="99"/>
      <c r="L14" s="12"/>
      <c r="M14" s="12"/>
      <c r="N14" s="12"/>
    </row>
    <row r="15" spans="1:14" ht="38.25" customHeight="1" x14ac:dyDescent="0.25">
      <c r="A15" s="494"/>
      <c r="B15" s="504"/>
      <c r="C15" s="495"/>
      <c r="D15" s="498"/>
      <c r="E15" s="502"/>
      <c r="F15" s="503"/>
      <c r="G15" s="10" t="s">
        <v>58</v>
      </c>
      <c r="H15" s="107" t="s">
        <v>556</v>
      </c>
      <c r="I15" s="7" t="s">
        <v>64</v>
      </c>
      <c r="J15" s="99"/>
      <c r="K15" s="99"/>
      <c r="L15" s="12"/>
      <c r="M15" s="12"/>
      <c r="N15" s="12"/>
    </row>
    <row r="16" spans="1:14" ht="69" customHeight="1" x14ac:dyDescent="0.25">
      <c r="A16" s="494"/>
      <c r="B16" s="504"/>
      <c r="C16" s="495"/>
      <c r="D16" s="498"/>
      <c r="E16" s="502"/>
      <c r="F16" s="503"/>
      <c r="G16" s="10" t="s">
        <v>58</v>
      </c>
      <c r="H16" s="108" t="s">
        <v>557</v>
      </c>
      <c r="I16" s="7" t="s">
        <v>65</v>
      </c>
      <c r="J16" s="99"/>
      <c r="K16" s="99"/>
      <c r="L16" s="12"/>
      <c r="M16" s="12"/>
      <c r="N16" s="12"/>
    </row>
    <row r="17" spans="1:14" ht="32.25" hidden="1" customHeight="1" x14ac:dyDescent="0.25">
      <c r="A17" s="494"/>
      <c r="B17" s="504"/>
      <c r="C17" s="495"/>
      <c r="D17" s="499"/>
      <c r="E17" s="502"/>
      <c r="F17" s="503"/>
      <c r="G17" s="10" t="s">
        <v>167</v>
      </c>
      <c r="H17" s="107" t="s">
        <v>558</v>
      </c>
      <c r="I17" s="7" t="s">
        <v>171</v>
      </c>
      <c r="J17" s="99"/>
      <c r="K17" s="99"/>
      <c r="L17" s="12"/>
      <c r="M17" s="12"/>
      <c r="N17" s="12"/>
    </row>
    <row r="18" spans="1:14" ht="32.25" hidden="1" customHeight="1" x14ac:dyDescent="0.25">
      <c r="A18" s="509">
        <f>+A14+1</f>
        <v>6</v>
      </c>
      <c r="B18" s="497"/>
      <c r="C18" s="497" t="s">
        <v>5</v>
      </c>
      <c r="D18" s="497" t="s">
        <v>224</v>
      </c>
      <c r="E18" s="511" t="s">
        <v>190</v>
      </c>
      <c r="F18" s="514" t="s">
        <v>174</v>
      </c>
      <c r="G18" s="10" t="s">
        <v>155</v>
      </c>
      <c r="H18" s="107" t="s">
        <v>613</v>
      </c>
      <c r="I18" s="3" t="s">
        <v>157</v>
      </c>
      <c r="J18" s="97"/>
      <c r="K18" s="97"/>
      <c r="L18" s="12"/>
      <c r="M18" s="12"/>
      <c r="N18" s="12"/>
    </row>
    <row r="19" spans="1:14" ht="39.75" hidden="1" customHeight="1" x14ac:dyDescent="0.25">
      <c r="A19" s="510"/>
      <c r="B19" s="498"/>
      <c r="C19" s="498"/>
      <c r="D19" s="498"/>
      <c r="E19" s="512"/>
      <c r="F19" s="515"/>
      <c r="G19" s="10" t="s">
        <v>155</v>
      </c>
      <c r="H19" s="108" t="s">
        <v>559</v>
      </c>
      <c r="I19" s="3" t="s">
        <v>158</v>
      </c>
      <c r="J19" s="97"/>
      <c r="K19" s="97"/>
      <c r="L19" s="12"/>
      <c r="M19" s="12"/>
      <c r="N19" s="12"/>
    </row>
    <row r="20" spans="1:14" ht="36.75" hidden="1" customHeight="1" x14ac:dyDescent="0.25">
      <c r="A20" s="510"/>
      <c r="B20" s="498"/>
      <c r="C20" s="498"/>
      <c r="D20" s="498"/>
      <c r="E20" s="512"/>
      <c r="F20" s="515"/>
      <c r="G20" s="10" t="s">
        <v>155</v>
      </c>
      <c r="H20" s="107" t="s">
        <v>560</v>
      </c>
      <c r="I20" s="3" t="s">
        <v>209</v>
      </c>
      <c r="J20" s="97"/>
      <c r="K20" s="97"/>
      <c r="L20" s="12"/>
      <c r="M20" s="12"/>
      <c r="N20" s="12"/>
    </row>
    <row r="21" spans="1:14" ht="48.75" hidden="1" customHeight="1" x14ac:dyDescent="0.25">
      <c r="A21" s="501"/>
      <c r="B21" s="499"/>
      <c r="C21" s="499"/>
      <c r="D21" s="499"/>
      <c r="E21" s="513"/>
      <c r="F21" s="516"/>
      <c r="G21" s="10" t="s">
        <v>167</v>
      </c>
      <c r="H21" s="107" t="s">
        <v>561</v>
      </c>
      <c r="I21" s="3" t="s">
        <v>210</v>
      </c>
      <c r="J21" s="97"/>
      <c r="K21" s="97"/>
      <c r="L21" s="12"/>
      <c r="M21" s="12"/>
      <c r="N21" s="12"/>
    </row>
    <row r="22" spans="1:14" ht="48.75" customHeight="1" x14ac:dyDescent="0.25">
      <c r="A22" s="494">
        <f>+A18+1</f>
        <v>7</v>
      </c>
      <c r="B22" s="495"/>
      <c r="C22" s="495" t="s">
        <v>6</v>
      </c>
      <c r="D22" s="497" t="s">
        <v>227</v>
      </c>
      <c r="E22" s="502" t="s">
        <v>193</v>
      </c>
      <c r="F22" s="500" t="s">
        <v>58</v>
      </c>
      <c r="G22" s="500" t="s">
        <v>58</v>
      </c>
      <c r="H22" s="108" t="s">
        <v>562</v>
      </c>
      <c r="I22" s="13" t="s">
        <v>66</v>
      </c>
      <c r="J22" s="97"/>
      <c r="K22" s="97"/>
      <c r="L22" s="12"/>
      <c r="M22" s="12"/>
      <c r="N22" s="12"/>
    </row>
    <row r="23" spans="1:14" ht="42" hidden="1" customHeight="1" x14ac:dyDescent="0.25">
      <c r="A23" s="494"/>
      <c r="B23" s="495"/>
      <c r="C23" s="495"/>
      <c r="D23" s="498"/>
      <c r="E23" s="502"/>
      <c r="F23" s="500"/>
      <c r="G23" s="500"/>
      <c r="H23" s="107" t="s">
        <v>563</v>
      </c>
      <c r="I23" s="13" t="s">
        <v>211</v>
      </c>
      <c r="J23" s="97"/>
      <c r="K23" s="97"/>
      <c r="L23" s="12"/>
      <c r="M23" s="12"/>
      <c r="N23" s="12"/>
    </row>
    <row r="24" spans="1:14" ht="38.25" hidden="1" customHeight="1" x14ac:dyDescent="0.25">
      <c r="A24" s="494"/>
      <c r="B24" s="495"/>
      <c r="C24" s="495"/>
      <c r="D24" s="498"/>
      <c r="E24" s="502"/>
      <c r="F24" s="500"/>
      <c r="G24" s="500"/>
      <c r="H24" s="107" t="s">
        <v>564</v>
      </c>
      <c r="I24" s="13" t="s">
        <v>212</v>
      </c>
      <c r="J24" s="97"/>
      <c r="K24" s="97"/>
      <c r="L24" s="12"/>
      <c r="M24" s="12"/>
      <c r="N24" s="12"/>
    </row>
    <row r="25" spans="1:14" ht="38.25" hidden="1" customHeight="1" x14ac:dyDescent="0.25">
      <c r="A25" s="494"/>
      <c r="B25" s="495"/>
      <c r="C25" s="495"/>
      <c r="D25" s="499"/>
      <c r="E25" s="502"/>
      <c r="F25" s="500"/>
      <c r="G25" s="500"/>
      <c r="H25" s="108" t="s">
        <v>610</v>
      </c>
      <c r="I25" s="136" t="s">
        <v>176</v>
      </c>
      <c r="J25" s="97"/>
      <c r="K25" s="97"/>
      <c r="L25" s="12"/>
      <c r="M25" s="12"/>
      <c r="N25" s="12"/>
    </row>
    <row r="26" spans="1:14" ht="24.75" customHeight="1" x14ac:dyDescent="0.25">
      <c r="A26" s="494">
        <f>+A22+1</f>
        <v>8</v>
      </c>
      <c r="B26" s="495"/>
      <c r="C26" s="495" t="s">
        <v>6</v>
      </c>
      <c r="D26" s="497" t="s">
        <v>227</v>
      </c>
      <c r="E26" s="496" t="s">
        <v>232</v>
      </c>
      <c r="F26" s="500" t="s">
        <v>58</v>
      </c>
      <c r="G26" s="500" t="s">
        <v>58</v>
      </c>
      <c r="H26" s="107" t="s">
        <v>611</v>
      </c>
      <c r="I26" s="132" t="s">
        <v>67</v>
      </c>
      <c r="J26" s="97"/>
      <c r="K26" s="97"/>
      <c r="L26" s="12"/>
      <c r="M26" s="12"/>
      <c r="N26" s="12"/>
    </row>
    <row r="27" spans="1:14" ht="25.5" hidden="1" customHeight="1" x14ac:dyDescent="0.25">
      <c r="A27" s="494"/>
      <c r="B27" s="495"/>
      <c r="C27" s="495"/>
      <c r="D27" s="498"/>
      <c r="E27" s="496"/>
      <c r="F27" s="500"/>
      <c r="G27" s="500"/>
      <c r="H27" s="107" t="s">
        <v>565</v>
      </c>
      <c r="I27" s="4" t="s">
        <v>213</v>
      </c>
      <c r="J27" s="97"/>
      <c r="K27" s="97"/>
      <c r="L27" s="12"/>
      <c r="M27" s="12"/>
      <c r="N27" s="12"/>
    </row>
    <row r="28" spans="1:14" ht="24.75" hidden="1" customHeight="1" x14ac:dyDescent="0.25">
      <c r="A28" s="494"/>
      <c r="B28" s="495"/>
      <c r="C28" s="495"/>
      <c r="D28" s="498"/>
      <c r="E28" s="496"/>
      <c r="F28" s="500"/>
      <c r="G28" s="500"/>
      <c r="H28" s="108" t="s">
        <v>566</v>
      </c>
      <c r="I28" s="4" t="s">
        <v>214</v>
      </c>
      <c r="J28" s="97"/>
      <c r="K28" s="97"/>
      <c r="L28" s="12"/>
      <c r="M28" s="12"/>
      <c r="N28" s="12"/>
    </row>
    <row r="29" spans="1:14" ht="26.25" hidden="1" customHeight="1" x14ac:dyDescent="0.25">
      <c r="A29" s="494"/>
      <c r="B29" s="495"/>
      <c r="C29" s="495"/>
      <c r="D29" s="498"/>
      <c r="E29" s="496"/>
      <c r="F29" s="500"/>
      <c r="G29" s="500"/>
      <c r="H29" s="107" t="s">
        <v>567</v>
      </c>
      <c r="I29" s="4" t="s">
        <v>215</v>
      </c>
      <c r="J29" s="97"/>
      <c r="K29" s="97"/>
      <c r="L29" s="12"/>
      <c r="M29" s="12"/>
      <c r="N29" s="12"/>
    </row>
    <row r="30" spans="1:14" ht="25.5" hidden="1" x14ac:dyDescent="0.25">
      <c r="A30" s="494"/>
      <c r="B30" s="495"/>
      <c r="C30" s="495"/>
      <c r="D30" s="498"/>
      <c r="E30" s="496"/>
      <c r="F30" s="500"/>
      <c r="G30" s="500"/>
      <c r="H30" s="107" t="s">
        <v>568</v>
      </c>
      <c r="I30" s="30" t="s">
        <v>216</v>
      </c>
      <c r="J30" s="97"/>
      <c r="K30" s="97"/>
      <c r="L30" s="12"/>
      <c r="M30" s="12"/>
      <c r="N30" s="12"/>
    </row>
    <row r="31" spans="1:14" ht="31.5" hidden="1" customHeight="1" x14ac:dyDescent="0.25">
      <c r="A31" s="494"/>
      <c r="B31" s="495"/>
      <c r="C31" s="495"/>
      <c r="D31" s="499"/>
      <c r="E31" s="496"/>
      <c r="F31" s="500"/>
      <c r="G31" s="500"/>
      <c r="H31" s="108" t="s">
        <v>569</v>
      </c>
      <c r="I31" s="4" t="s">
        <v>68</v>
      </c>
      <c r="J31" s="97"/>
      <c r="K31" s="97"/>
      <c r="L31" s="12"/>
      <c r="M31" s="12"/>
      <c r="N31" s="12"/>
    </row>
    <row r="32" spans="1:14" ht="27" hidden="1" customHeight="1" x14ac:dyDescent="0.25">
      <c r="A32" s="494">
        <f>+A26+1</f>
        <v>9</v>
      </c>
      <c r="B32" s="495"/>
      <c r="C32" s="495" t="s">
        <v>6</v>
      </c>
      <c r="D32" s="497" t="s">
        <v>226</v>
      </c>
      <c r="E32" s="496" t="s">
        <v>56</v>
      </c>
      <c r="F32" s="500" t="s">
        <v>59</v>
      </c>
      <c r="G32" s="500" t="s">
        <v>59</v>
      </c>
      <c r="H32" s="107" t="s">
        <v>570</v>
      </c>
      <c r="I32" s="4" t="s">
        <v>69</v>
      </c>
      <c r="J32" s="97"/>
      <c r="K32" s="97"/>
      <c r="L32" s="12"/>
      <c r="M32" s="12"/>
      <c r="N32" s="12"/>
    </row>
    <row r="33" spans="1:14" ht="51" hidden="1" customHeight="1" x14ac:dyDescent="0.25">
      <c r="A33" s="494"/>
      <c r="B33" s="495"/>
      <c r="C33" s="495"/>
      <c r="D33" s="498"/>
      <c r="E33" s="496"/>
      <c r="F33" s="500"/>
      <c r="G33" s="500"/>
      <c r="H33" s="107" t="s">
        <v>571</v>
      </c>
      <c r="I33" s="4" t="s">
        <v>217</v>
      </c>
      <c r="J33" s="97"/>
      <c r="K33" s="97"/>
      <c r="L33" s="12"/>
      <c r="M33" s="12"/>
      <c r="N33" s="12"/>
    </row>
    <row r="34" spans="1:14" ht="44.25" hidden="1" customHeight="1" x14ac:dyDescent="0.25">
      <c r="A34" s="494"/>
      <c r="B34" s="495"/>
      <c r="C34" s="495"/>
      <c r="D34" s="499"/>
      <c r="E34" s="496"/>
      <c r="F34" s="500"/>
      <c r="G34" s="500"/>
      <c r="H34" s="108" t="s">
        <v>572</v>
      </c>
      <c r="I34" s="4" t="s">
        <v>218</v>
      </c>
      <c r="J34" s="97"/>
      <c r="K34" s="97"/>
      <c r="L34" s="12"/>
      <c r="M34" s="12"/>
      <c r="N34" s="12"/>
    </row>
    <row r="35" spans="1:14" ht="48.75" customHeight="1" x14ac:dyDescent="0.25">
      <c r="A35" s="494">
        <f>+A32+1</f>
        <v>10</v>
      </c>
      <c r="B35" s="495"/>
      <c r="C35" s="495" t="s">
        <v>6</v>
      </c>
      <c r="D35" s="497" t="s">
        <v>228</v>
      </c>
      <c r="E35" s="496" t="s">
        <v>196</v>
      </c>
      <c r="F35" s="500" t="s">
        <v>58</v>
      </c>
      <c r="G35" s="10" t="s">
        <v>58</v>
      </c>
      <c r="H35" s="107" t="s">
        <v>573</v>
      </c>
      <c r="I35" s="4" t="s">
        <v>70</v>
      </c>
      <c r="J35" s="97"/>
      <c r="K35" s="97"/>
      <c r="L35" s="12"/>
      <c r="M35" s="12"/>
      <c r="N35" s="12"/>
    </row>
    <row r="36" spans="1:14" ht="57" hidden="1" customHeight="1" x14ac:dyDescent="0.25">
      <c r="A36" s="494"/>
      <c r="B36" s="495"/>
      <c r="C36" s="495"/>
      <c r="D36" s="498"/>
      <c r="E36" s="496"/>
      <c r="F36" s="500"/>
      <c r="G36" s="10" t="s">
        <v>71</v>
      </c>
      <c r="H36" s="107" t="s">
        <v>574</v>
      </c>
      <c r="I36" s="4" t="s">
        <v>219</v>
      </c>
      <c r="J36" s="97"/>
      <c r="K36" s="97"/>
      <c r="L36" s="12"/>
      <c r="M36" s="12"/>
      <c r="N36" s="12"/>
    </row>
    <row r="37" spans="1:14" ht="57" hidden="1" customHeight="1" x14ac:dyDescent="0.25">
      <c r="A37" s="494"/>
      <c r="B37" s="495"/>
      <c r="C37" s="495"/>
      <c r="D37" s="499"/>
      <c r="E37" s="496"/>
      <c r="F37" s="500"/>
      <c r="G37" s="10" t="s">
        <v>71</v>
      </c>
      <c r="H37" s="108" t="s">
        <v>575</v>
      </c>
      <c r="I37" s="4" t="s">
        <v>220</v>
      </c>
      <c r="J37" s="97"/>
      <c r="K37" s="97"/>
      <c r="L37" s="12"/>
      <c r="M37" s="12"/>
      <c r="N37" s="12"/>
    </row>
    <row r="38" spans="1:14" ht="54" hidden="1" customHeight="1" x14ac:dyDescent="0.25">
      <c r="A38" s="509">
        <f>+A35+1</f>
        <v>11</v>
      </c>
      <c r="B38" s="497"/>
      <c r="C38" s="497" t="s">
        <v>6</v>
      </c>
      <c r="D38" s="497" t="s">
        <v>228</v>
      </c>
      <c r="E38" s="517" t="s">
        <v>246</v>
      </c>
      <c r="F38" s="517" t="s">
        <v>295</v>
      </c>
      <c r="G38" s="39" t="s">
        <v>59</v>
      </c>
      <c r="H38" s="27" t="s">
        <v>576</v>
      </c>
      <c r="I38" s="4" t="s">
        <v>230</v>
      </c>
      <c r="J38" s="97"/>
      <c r="K38" s="97"/>
      <c r="L38" s="12"/>
      <c r="M38" s="12"/>
      <c r="N38" s="12"/>
    </row>
    <row r="39" spans="1:14" ht="44.25" hidden="1" customHeight="1" x14ac:dyDescent="0.25">
      <c r="A39" s="510"/>
      <c r="B39" s="498"/>
      <c r="C39" s="498"/>
      <c r="D39" s="498"/>
      <c r="E39" s="518"/>
      <c r="F39" s="518"/>
      <c r="G39" s="39" t="s">
        <v>155</v>
      </c>
      <c r="H39" s="27" t="s">
        <v>577</v>
      </c>
      <c r="I39" s="4" t="s">
        <v>231</v>
      </c>
      <c r="J39" s="97"/>
      <c r="K39" s="97"/>
      <c r="L39" s="12"/>
      <c r="M39" s="12"/>
      <c r="N39" s="12"/>
    </row>
    <row r="40" spans="1:14" ht="23.25" hidden="1" customHeight="1" x14ac:dyDescent="0.25">
      <c r="A40" s="510"/>
      <c r="B40" s="498"/>
      <c r="C40" s="498"/>
      <c r="D40" s="498"/>
      <c r="E40" s="518"/>
      <c r="F40" s="518"/>
      <c r="G40" s="106" t="s">
        <v>59</v>
      </c>
      <c r="H40" s="128" t="s">
        <v>578</v>
      </c>
      <c r="I40" s="4" t="s">
        <v>81</v>
      </c>
      <c r="J40" s="12"/>
      <c r="K40" s="97"/>
      <c r="L40" s="12"/>
      <c r="M40" s="12"/>
      <c r="N40" s="12"/>
    </row>
    <row r="41" spans="1:14" ht="23.25" hidden="1" customHeight="1" x14ac:dyDescent="0.25">
      <c r="A41" s="510"/>
      <c r="B41" s="498"/>
      <c r="C41" s="498"/>
      <c r="D41" s="498"/>
      <c r="E41" s="518"/>
      <c r="F41" s="518"/>
      <c r="G41" s="106" t="s">
        <v>59</v>
      </c>
      <c r="H41" s="27" t="s">
        <v>579</v>
      </c>
      <c r="I41" s="4" t="s">
        <v>73</v>
      </c>
      <c r="J41" s="100"/>
      <c r="K41" s="97"/>
      <c r="L41" s="12"/>
      <c r="M41" s="12"/>
      <c r="N41" s="12"/>
    </row>
    <row r="42" spans="1:14" ht="23.25" hidden="1" customHeight="1" x14ac:dyDescent="0.25">
      <c r="A42" s="510"/>
      <c r="B42" s="498"/>
      <c r="C42" s="498"/>
      <c r="D42" s="498"/>
      <c r="E42" s="518"/>
      <c r="F42" s="518"/>
      <c r="G42" s="106" t="s">
        <v>59</v>
      </c>
      <c r="H42" s="27" t="s">
        <v>580</v>
      </c>
      <c r="I42" s="4" t="s">
        <v>74</v>
      </c>
      <c r="J42" s="12"/>
      <c r="K42" s="97"/>
      <c r="L42" s="12"/>
      <c r="M42" s="12"/>
      <c r="N42" s="12"/>
    </row>
    <row r="43" spans="1:14" ht="23.25" hidden="1" customHeight="1" x14ac:dyDescent="0.25">
      <c r="A43" s="510"/>
      <c r="B43" s="498"/>
      <c r="C43" s="498"/>
      <c r="D43" s="498"/>
      <c r="E43" s="518"/>
      <c r="F43" s="518"/>
      <c r="G43" s="106" t="s">
        <v>59</v>
      </c>
      <c r="H43" s="128" t="s">
        <v>581</v>
      </c>
      <c r="I43" s="4" t="s">
        <v>75</v>
      </c>
      <c r="J43" s="100"/>
      <c r="K43" s="97"/>
      <c r="L43" s="12"/>
      <c r="M43" s="12"/>
      <c r="N43" s="12"/>
    </row>
    <row r="44" spans="1:14" ht="23.25" hidden="1" customHeight="1" x14ac:dyDescent="0.25">
      <c r="A44" s="510"/>
      <c r="B44" s="498"/>
      <c r="C44" s="498"/>
      <c r="D44" s="498"/>
      <c r="E44" s="518"/>
      <c r="F44" s="518"/>
      <c r="G44" s="106" t="s">
        <v>59</v>
      </c>
      <c r="H44" s="27" t="s">
        <v>582</v>
      </c>
      <c r="I44" s="4" t="s">
        <v>76</v>
      </c>
      <c r="J44" s="12"/>
      <c r="K44" s="97"/>
      <c r="L44" s="12"/>
      <c r="M44" s="12"/>
      <c r="N44" s="12"/>
    </row>
    <row r="45" spans="1:14" ht="23.25" hidden="1" customHeight="1" x14ac:dyDescent="0.25">
      <c r="A45" s="510"/>
      <c r="B45" s="498"/>
      <c r="C45" s="498"/>
      <c r="D45" s="498"/>
      <c r="E45" s="518"/>
      <c r="F45" s="518"/>
      <c r="G45" s="106" t="s">
        <v>59</v>
      </c>
      <c r="H45" s="27" t="s">
        <v>583</v>
      </c>
      <c r="I45" s="4" t="s">
        <v>77</v>
      </c>
      <c r="J45" s="100"/>
      <c r="K45" s="97"/>
      <c r="L45" s="12"/>
      <c r="M45" s="12"/>
      <c r="N45" s="12"/>
    </row>
    <row r="46" spans="1:14" ht="23.25" hidden="1" customHeight="1" x14ac:dyDescent="0.25">
      <c r="A46" s="510"/>
      <c r="B46" s="498"/>
      <c r="C46" s="498"/>
      <c r="D46" s="498"/>
      <c r="E46" s="518"/>
      <c r="F46" s="518"/>
      <c r="G46" s="106" t="s">
        <v>59</v>
      </c>
      <c r="H46" s="128" t="s">
        <v>584</v>
      </c>
      <c r="I46" s="4" t="s">
        <v>78</v>
      </c>
      <c r="J46" s="12"/>
      <c r="K46" s="97"/>
      <c r="L46" s="12"/>
      <c r="M46" s="12"/>
      <c r="N46" s="12"/>
    </row>
    <row r="47" spans="1:14" ht="38.25" hidden="1" customHeight="1" x14ac:dyDescent="0.25">
      <c r="A47" s="510"/>
      <c r="B47" s="498"/>
      <c r="C47" s="498"/>
      <c r="D47" s="498"/>
      <c r="E47" s="518"/>
      <c r="F47" s="518"/>
      <c r="G47" s="106" t="s">
        <v>59</v>
      </c>
      <c r="H47" s="27" t="s">
        <v>585</v>
      </c>
      <c r="I47" s="4" t="s">
        <v>79</v>
      </c>
      <c r="J47" s="100"/>
      <c r="K47" s="97"/>
      <c r="L47" s="12"/>
      <c r="M47" s="12"/>
      <c r="N47" s="12"/>
    </row>
    <row r="48" spans="1:14" ht="38.25" hidden="1" customHeight="1" x14ac:dyDescent="0.25">
      <c r="A48" s="510"/>
      <c r="B48" s="498"/>
      <c r="C48" s="498"/>
      <c r="D48" s="498"/>
      <c r="E48" s="518"/>
      <c r="F48" s="518"/>
      <c r="G48" s="106" t="s">
        <v>295</v>
      </c>
      <c r="H48" s="27" t="s">
        <v>586</v>
      </c>
      <c r="I48" s="4" t="s">
        <v>80</v>
      </c>
      <c r="J48" s="12"/>
      <c r="K48" s="97"/>
      <c r="L48" s="12"/>
      <c r="M48" s="12"/>
      <c r="N48" s="12"/>
    </row>
    <row r="49" spans="1:14" ht="38.25" customHeight="1" x14ac:dyDescent="0.25">
      <c r="A49" s="510"/>
      <c r="B49" s="498"/>
      <c r="C49" s="498"/>
      <c r="D49" s="498"/>
      <c r="E49" s="518"/>
      <c r="F49" s="518"/>
      <c r="G49" s="10" t="s">
        <v>58</v>
      </c>
      <c r="H49" s="108" t="s">
        <v>612</v>
      </c>
      <c r="I49" s="132" t="s">
        <v>82</v>
      </c>
      <c r="J49" s="12"/>
      <c r="K49" s="97"/>
      <c r="L49" s="12"/>
      <c r="M49" s="12"/>
      <c r="N49" s="12"/>
    </row>
    <row r="50" spans="1:14" ht="68.25" customHeight="1" x14ac:dyDescent="0.25">
      <c r="A50" s="510"/>
      <c r="B50" s="498"/>
      <c r="C50" s="498"/>
      <c r="D50" s="498"/>
      <c r="E50" s="518"/>
      <c r="F50" s="518"/>
      <c r="G50" s="10" t="s">
        <v>58</v>
      </c>
      <c r="H50" s="27" t="s">
        <v>587</v>
      </c>
      <c r="I50" s="4" t="s">
        <v>83</v>
      </c>
      <c r="J50" s="100"/>
      <c r="K50" s="97"/>
      <c r="L50" s="12"/>
      <c r="M50" s="12"/>
      <c r="N50" s="12"/>
    </row>
    <row r="51" spans="1:14" ht="53.25" customHeight="1" x14ac:dyDescent="0.25">
      <c r="A51" s="501"/>
      <c r="B51" s="499"/>
      <c r="C51" s="499"/>
      <c r="D51" s="499"/>
      <c r="E51" s="519"/>
      <c r="F51" s="519"/>
      <c r="G51" s="10" t="s">
        <v>58</v>
      </c>
      <c r="H51" s="27" t="s">
        <v>588</v>
      </c>
      <c r="I51" s="4" t="s">
        <v>84</v>
      </c>
      <c r="J51" s="12"/>
      <c r="K51" s="97"/>
      <c r="L51" s="12"/>
      <c r="M51" s="12"/>
      <c r="N51" s="12"/>
    </row>
    <row r="52" spans="1:14" ht="53.25" hidden="1" customHeight="1" x14ac:dyDescent="0.25">
      <c r="A52" s="1">
        <f>+A38+1</f>
        <v>12</v>
      </c>
      <c r="B52" s="2"/>
      <c r="C52" s="2" t="s">
        <v>5</v>
      </c>
      <c r="D52" s="94" t="s">
        <v>228</v>
      </c>
      <c r="E52" s="37" t="s">
        <v>54</v>
      </c>
      <c r="F52" s="37" t="s">
        <v>295</v>
      </c>
      <c r="G52" s="27" t="s">
        <v>295</v>
      </c>
      <c r="H52" s="108" t="s">
        <v>589</v>
      </c>
      <c r="I52" s="12"/>
      <c r="J52" s="100"/>
      <c r="K52" s="97"/>
      <c r="L52" s="12"/>
      <c r="M52" s="12"/>
      <c r="N52" s="12"/>
    </row>
    <row r="53" spans="1:14" ht="76.5" hidden="1" customHeight="1" x14ac:dyDescent="0.25">
      <c r="A53" s="494">
        <f t="shared" si="0"/>
        <v>13</v>
      </c>
      <c r="B53" s="495"/>
      <c r="C53" s="506" t="s">
        <v>223</v>
      </c>
      <c r="D53" s="507" t="s">
        <v>226</v>
      </c>
      <c r="E53" s="502" t="s">
        <v>199</v>
      </c>
      <c r="F53" s="502" t="s">
        <v>295</v>
      </c>
      <c r="G53" s="107" t="s">
        <v>167</v>
      </c>
      <c r="H53" s="107" t="s">
        <v>590</v>
      </c>
      <c r="I53" s="4" t="s">
        <v>601</v>
      </c>
      <c r="J53" s="12"/>
      <c r="K53" s="97"/>
      <c r="L53" s="12"/>
      <c r="M53" s="12"/>
      <c r="N53" s="12"/>
    </row>
    <row r="54" spans="1:14" ht="54" hidden="1" customHeight="1" x14ac:dyDescent="0.25">
      <c r="A54" s="494"/>
      <c r="B54" s="495"/>
      <c r="C54" s="506"/>
      <c r="D54" s="508"/>
      <c r="E54" s="502"/>
      <c r="F54" s="502"/>
      <c r="G54" s="10" t="s">
        <v>167</v>
      </c>
      <c r="H54" s="107" t="s">
        <v>591</v>
      </c>
      <c r="I54" s="4" t="s">
        <v>221</v>
      </c>
      <c r="J54" s="12"/>
      <c r="K54" s="97"/>
      <c r="L54" s="12"/>
      <c r="M54" s="12"/>
      <c r="N54" s="12"/>
    </row>
    <row r="55" spans="1:14" ht="44.25" hidden="1" customHeight="1" x14ac:dyDescent="0.25">
      <c r="A55" s="494">
        <f>A53+1</f>
        <v>14</v>
      </c>
      <c r="B55" s="495"/>
      <c r="C55" s="495" t="s">
        <v>5</v>
      </c>
      <c r="D55" s="497" t="s">
        <v>224</v>
      </c>
      <c r="E55" s="496" t="s">
        <v>201</v>
      </c>
      <c r="F55" s="496" t="s">
        <v>295</v>
      </c>
      <c r="G55" s="40"/>
      <c r="H55" s="108" t="s">
        <v>599</v>
      </c>
      <c r="I55" s="132" t="s">
        <v>527</v>
      </c>
      <c r="J55" s="97"/>
      <c r="K55" s="97"/>
      <c r="L55" s="12"/>
      <c r="M55" s="12"/>
      <c r="N55" s="12"/>
    </row>
    <row r="56" spans="1:14" ht="104.25" customHeight="1" x14ac:dyDescent="0.25">
      <c r="A56" s="494"/>
      <c r="B56" s="495"/>
      <c r="C56" s="495"/>
      <c r="D56" s="498"/>
      <c r="E56" s="496"/>
      <c r="F56" s="496"/>
      <c r="G56" s="10" t="s">
        <v>58</v>
      </c>
      <c r="H56" s="107" t="s">
        <v>592</v>
      </c>
      <c r="I56" s="4" t="s">
        <v>175</v>
      </c>
      <c r="J56" s="97"/>
      <c r="K56" s="97"/>
      <c r="L56" s="12"/>
      <c r="M56" s="12"/>
      <c r="N56" s="12"/>
    </row>
    <row r="57" spans="1:14" ht="57" customHeight="1" x14ac:dyDescent="0.25">
      <c r="A57" s="494"/>
      <c r="B57" s="495"/>
      <c r="C57" s="495"/>
      <c r="D57" s="499"/>
      <c r="E57" s="496"/>
      <c r="F57" s="496"/>
      <c r="G57" s="10" t="s">
        <v>58</v>
      </c>
      <c r="H57" s="107" t="s">
        <v>593</v>
      </c>
      <c r="I57" s="4" t="s">
        <v>222</v>
      </c>
      <c r="J57" s="97"/>
      <c r="K57" s="97"/>
      <c r="L57" s="12"/>
      <c r="M57" s="12"/>
      <c r="N57" s="12"/>
    </row>
    <row r="58" spans="1:14" ht="76.5" hidden="1" x14ac:dyDescent="0.25">
      <c r="A58" s="1">
        <f>+A55+1</f>
        <v>15</v>
      </c>
      <c r="B58" s="2"/>
      <c r="C58" s="2" t="s">
        <v>223</v>
      </c>
      <c r="D58" s="94" t="s">
        <v>226</v>
      </c>
      <c r="E58" s="37" t="s">
        <v>288</v>
      </c>
      <c r="F58" s="37" t="s">
        <v>295</v>
      </c>
      <c r="G58" s="10"/>
      <c r="H58" s="108" t="s">
        <v>597</v>
      </c>
      <c r="I58" s="132" t="s">
        <v>596</v>
      </c>
      <c r="J58" s="97"/>
      <c r="K58" s="97"/>
      <c r="L58" s="12"/>
      <c r="M58" s="12"/>
      <c r="N58" s="12"/>
    </row>
  </sheetData>
  <autoFilter ref="A3:K58" xr:uid="{7D6B8480-ADDF-4E50-AD46-4BB8D35C773B}">
    <filterColumn colId="6">
      <filters>
        <filter val="Subdirección de Información y Tecnologías de la Información"/>
      </filters>
    </filterColumn>
  </autoFilter>
  <mergeCells count="70">
    <mergeCell ref="D18:D21"/>
    <mergeCell ref="D22:D25"/>
    <mergeCell ref="D26:D31"/>
    <mergeCell ref="C35:C37"/>
    <mergeCell ref="E35:E37"/>
    <mergeCell ref="F35:F37"/>
    <mergeCell ref="A38:A51"/>
    <mergeCell ref="B38:B51"/>
    <mergeCell ref="C38:C51"/>
    <mergeCell ref="E38:E51"/>
    <mergeCell ref="D35:D37"/>
    <mergeCell ref="D38:D51"/>
    <mergeCell ref="G22:G25"/>
    <mergeCell ref="A22:A25"/>
    <mergeCell ref="B22:B25"/>
    <mergeCell ref="C22:C25"/>
    <mergeCell ref="E22:E25"/>
    <mergeCell ref="F22:F25"/>
    <mergeCell ref="G32:G34"/>
    <mergeCell ref="G26:G31"/>
    <mergeCell ref="A26:A31"/>
    <mergeCell ref="B26:B31"/>
    <mergeCell ref="C26:C31"/>
    <mergeCell ref="E26:E31"/>
    <mergeCell ref="F26:F31"/>
    <mergeCell ref="A32:A34"/>
    <mergeCell ref="B32:B34"/>
    <mergeCell ref="C32:C34"/>
    <mergeCell ref="E32:E34"/>
    <mergeCell ref="F32:F34"/>
    <mergeCell ref="D32:D34"/>
    <mergeCell ref="F4:F6"/>
    <mergeCell ref="D4:D6"/>
    <mergeCell ref="A53:A54"/>
    <mergeCell ref="B53:B54"/>
    <mergeCell ref="C53:C54"/>
    <mergeCell ref="E53:E54"/>
    <mergeCell ref="F53:F54"/>
    <mergeCell ref="D53:D54"/>
    <mergeCell ref="A18:A21"/>
    <mergeCell ref="B18:B21"/>
    <mergeCell ref="C18:C21"/>
    <mergeCell ref="E18:E21"/>
    <mergeCell ref="F18:F21"/>
    <mergeCell ref="F38:F51"/>
    <mergeCell ref="A35:A37"/>
    <mergeCell ref="B35:B37"/>
    <mergeCell ref="B4:B6"/>
    <mergeCell ref="C4:C6"/>
    <mergeCell ref="E4:E6"/>
    <mergeCell ref="A14:A17"/>
    <mergeCell ref="B14:B17"/>
    <mergeCell ref="D9:D13"/>
    <mergeCell ref="D14:D17"/>
    <mergeCell ref="A2:N2"/>
    <mergeCell ref="A55:A57"/>
    <mergeCell ref="B55:B57"/>
    <mergeCell ref="C55:C57"/>
    <mergeCell ref="E55:E57"/>
    <mergeCell ref="F55:F57"/>
    <mergeCell ref="D55:D57"/>
    <mergeCell ref="F9:F13"/>
    <mergeCell ref="A4:A6"/>
    <mergeCell ref="C14:C17"/>
    <mergeCell ref="E14:E17"/>
    <mergeCell ref="F14:F17"/>
    <mergeCell ref="A9:A13"/>
    <mergeCell ref="B9:B13"/>
    <mergeCell ref="C9:C13"/>
    <mergeCell ref="E9:E13"/>
  </mergeCells>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AB5B0-355F-4643-ACE7-88690BB4ED64}">
  <dimension ref="A1:G38"/>
  <sheetViews>
    <sheetView zoomScale="85" zoomScaleNormal="85" workbookViewId="0">
      <pane xSplit="2" ySplit="2" topLeftCell="E3" activePane="bottomRight" state="frozen"/>
      <selection pane="topRight" activeCell="C1" sqref="C1"/>
      <selection pane="bottomLeft" activeCell="A3" sqref="A3"/>
      <selection pane="bottomRight" activeCell="G5" sqref="G5"/>
    </sheetView>
  </sheetViews>
  <sheetFormatPr baseColWidth="10" defaultRowHeight="15" x14ac:dyDescent="0.25"/>
  <cols>
    <col min="1" max="1" width="32.140625" style="9" customWidth="1"/>
    <col min="2" max="2" width="76.5703125" customWidth="1"/>
    <col min="3" max="3" width="27.5703125" customWidth="1"/>
    <col min="4" max="4" width="22.5703125" customWidth="1"/>
    <col min="5" max="5" width="13.85546875" customWidth="1"/>
    <col min="6" max="6" width="30.85546875" style="9" customWidth="1"/>
    <col min="7" max="7" width="84" customWidth="1"/>
  </cols>
  <sheetData>
    <row r="1" spans="1:7" x14ac:dyDescent="0.25">
      <c r="A1" s="19" t="s">
        <v>88</v>
      </c>
      <c r="B1" s="20" t="s">
        <v>87</v>
      </c>
      <c r="C1" s="20" t="s">
        <v>91</v>
      </c>
      <c r="D1" s="20" t="s">
        <v>55</v>
      </c>
      <c r="E1" s="20" t="s">
        <v>129</v>
      </c>
      <c r="F1" s="19" t="s">
        <v>96</v>
      </c>
      <c r="G1" s="32" t="s">
        <v>159</v>
      </c>
    </row>
    <row r="2" spans="1:7" ht="165" x14ac:dyDescent="0.25">
      <c r="A2" s="17" t="s">
        <v>89</v>
      </c>
      <c r="B2" s="17" t="s">
        <v>100</v>
      </c>
      <c r="C2" s="12" t="s">
        <v>92</v>
      </c>
      <c r="D2" s="12" t="s">
        <v>94</v>
      </c>
      <c r="E2" s="12" t="s">
        <v>93</v>
      </c>
      <c r="F2" s="22" t="s">
        <v>97</v>
      </c>
    </row>
    <row r="3" spans="1:7" ht="105" x14ac:dyDescent="0.25">
      <c r="A3" s="17" t="s">
        <v>90</v>
      </c>
      <c r="B3" s="17" t="s">
        <v>99</v>
      </c>
      <c r="C3" s="12"/>
      <c r="D3" s="12"/>
      <c r="E3" s="12"/>
      <c r="F3" s="22" t="s">
        <v>97</v>
      </c>
    </row>
    <row r="4" spans="1:7" ht="108.75" customHeight="1" x14ac:dyDescent="0.25">
      <c r="A4" s="17" t="s">
        <v>95</v>
      </c>
      <c r="B4" s="17" t="s">
        <v>98</v>
      </c>
      <c r="C4" s="12"/>
      <c r="D4" s="12"/>
      <c r="E4" s="12"/>
      <c r="F4" s="22" t="s">
        <v>97</v>
      </c>
    </row>
    <row r="5" spans="1:7" ht="80.25" customHeight="1" x14ac:dyDescent="0.25">
      <c r="A5" s="17" t="s">
        <v>102</v>
      </c>
      <c r="B5" s="17" t="s">
        <v>101</v>
      </c>
      <c r="C5" s="12"/>
      <c r="D5" s="12"/>
      <c r="E5" s="12"/>
      <c r="F5" s="22" t="s">
        <v>97</v>
      </c>
    </row>
    <row r="6" spans="1:7" ht="171.75" customHeight="1" x14ac:dyDescent="0.25">
      <c r="A6" s="9" t="s">
        <v>104</v>
      </c>
      <c r="B6" s="9" t="s">
        <v>105</v>
      </c>
      <c r="F6" s="23" t="s">
        <v>103</v>
      </c>
    </row>
    <row r="7" spans="1:7" ht="105.75" customHeight="1" x14ac:dyDescent="0.25">
      <c r="A7" s="9" t="s">
        <v>106</v>
      </c>
      <c r="B7" s="24" t="s">
        <v>107</v>
      </c>
      <c r="F7" s="23" t="s">
        <v>103</v>
      </c>
    </row>
    <row r="8" spans="1:7" ht="90" customHeight="1" x14ac:dyDescent="0.25">
      <c r="A8" s="9" t="s">
        <v>109</v>
      </c>
      <c r="B8" s="9" t="s">
        <v>110</v>
      </c>
      <c r="F8" s="23" t="s">
        <v>108</v>
      </c>
    </row>
    <row r="9" spans="1:7" ht="64.5" customHeight="1" x14ac:dyDescent="0.25">
      <c r="A9" s="9" t="s">
        <v>111</v>
      </c>
      <c r="B9" s="9" t="s">
        <v>112</v>
      </c>
      <c r="F9" s="23" t="s">
        <v>108</v>
      </c>
      <c r="G9" s="9" t="s">
        <v>112</v>
      </c>
    </row>
    <row r="10" spans="1:7" ht="73.5" customHeight="1" x14ac:dyDescent="0.25">
      <c r="A10" s="9" t="s">
        <v>113</v>
      </c>
      <c r="B10" s="18" t="s">
        <v>114</v>
      </c>
      <c r="F10" s="23" t="s">
        <v>108</v>
      </c>
      <c r="G10" s="9" t="s">
        <v>114</v>
      </c>
    </row>
    <row r="11" spans="1:7" ht="94.5" customHeight="1" x14ac:dyDescent="0.25">
      <c r="A11" s="9" t="s">
        <v>115</v>
      </c>
      <c r="B11" s="9" t="s">
        <v>121</v>
      </c>
      <c r="F11" s="23" t="s">
        <v>108</v>
      </c>
      <c r="G11" s="9" t="s">
        <v>162</v>
      </c>
    </row>
    <row r="12" spans="1:7" ht="123.75" customHeight="1" x14ac:dyDescent="0.25">
      <c r="A12" s="9" t="s">
        <v>116</v>
      </c>
      <c r="B12" s="9" t="s">
        <v>122</v>
      </c>
      <c r="F12" s="23" t="s">
        <v>108</v>
      </c>
      <c r="G12" s="9" t="s">
        <v>122</v>
      </c>
    </row>
    <row r="13" spans="1:7" ht="102" customHeight="1" x14ac:dyDescent="0.25">
      <c r="A13" s="9" t="s">
        <v>117</v>
      </c>
      <c r="B13" s="9" t="s">
        <v>118</v>
      </c>
      <c r="F13" s="23" t="s">
        <v>108</v>
      </c>
      <c r="G13" s="9" t="s">
        <v>118</v>
      </c>
    </row>
    <row r="14" spans="1:7" ht="111" customHeight="1" x14ac:dyDescent="0.25">
      <c r="A14" s="9" t="s">
        <v>119</v>
      </c>
      <c r="B14" s="9" t="s">
        <v>123</v>
      </c>
      <c r="F14" s="23" t="s">
        <v>108</v>
      </c>
      <c r="G14" s="9" t="s">
        <v>123</v>
      </c>
    </row>
    <row r="15" spans="1:7" ht="132.75" customHeight="1" x14ac:dyDescent="0.25">
      <c r="A15" s="9" t="s">
        <v>120</v>
      </c>
      <c r="B15" s="9" t="s">
        <v>124</v>
      </c>
      <c r="F15" s="23" t="s">
        <v>108</v>
      </c>
      <c r="G15" s="9" t="s">
        <v>124</v>
      </c>
    </row>
    <row r="16" spans="1:7" ht="59.25" customHeight="1" x14ac:dyDescent="0.25">
      <c r="B16" s="9" t="s">
        <v>125</v>
      </c>
      <c r="F16" s="23" t="s">
        <v>108</v>
      </c>
      <c r="G16" s="9" t="s">
        <v>125</v>
      </c>
    </row>
    <row r="17" spans="1:7" ht="85.5" customHeight="1" x14ac:dyDescent="0.25">
      <c r="B17" s="9" t="s">
        <v>126</v>
      </c>
      <c r="F17" s="23" t="s">
        <v>108</v>
      </c>
      <c r="G17" s="9" t="s">
        <v>126</v>
      </c>
    </row>
    <row r="18" spans="1:7" ht="142.5" customHeight="1" x14ac:dyDescent="0.25">
      <c r="A18" s="9" t="s">
        <v>128</v>
      </c>
      <c r="B18" s="9" t="s">
        <v>130</v>
      </c>
      <c r="D18" t="s">
        <v>131</v>
      </c>
      <c r="F18" s="31" t="s">
        <v>127</v>
      </c>
      <c r="G18" s="33" t="s">
        <v>130</v>
      </c>
    </row>
    <row r="19" spans="1:7" ht="125.25" customHeight="1" x14ac:dyDescent="0.25">
      <c r="A19" s="9" t="s">
        <v>133</v>
      </c>
      <c r="B19" s="9" t="s">
        <v>134</v>
      </c>
      <c r="F19" s="31" t="s">
        <v>132</v>
      </c>
      <c r="G19" s="9" t="s">
        <v>134</v>
      </c>
    </row>
    <row r="20" spans="1:7" ht="120" x14ac:dyDescent="0.25">
      <c r="A20" s="9" t="s">
        <v>136</v>
      </c>
      <c r="B20" s="9" t="s">
        <v>137</v>
      </c>
      <c r="F20" s="31" t="s">
        <v>132</v>
      </c>
      <c r="G20" s="9" t="s">
        <v>137</v>
      </c>
    </row>
    <row r="21" spans="1:7" ht="45" x14ac:dyDescent="0.25">
      <c r="A21" s="9" t="s">
        <v>135</v>
      </c>
      <c r="B21" s="9" t="s">
        <v>138</v>
      </c>
      <c r="F21" s="31" t="s">
        <v>132</v>
      </c>
      <c r="G21" s="9" t="s">
        <v>161</v>
      </c>
    </row>
    <row r="22" spans="1:7" ht="135" x14ac:dyDescent="0.25">
      <c r="A22" s="9" t="s">
        <v>140</v>
      </c>
      <c r="B22" s="9" t="s">
        <v>141</v>
      </c>
      <c r="F22" s="31" t="s">
        <v>139</v>
      </c>
      <c r="G22" s="9" t="s">
        <v>160</v>
      </c>
    </row>
    <row r="23" spans="1:7" ht="150" x14ac:dyDescent="0.25">
      <c r="A23" s="9" t="s">
        <v>142</v>
      </c>
      <c r="B23" s="9" t="s">
        <v>143</v>
      </c>
      <c r="F23" s="31" t="s">
        <v>139</v>
      </c>
      <c r="G23" s="9" t="s">
        <v>143</v>
      </c>
    </row>
    <row r="24" spans="1:7" ht="139.5" customHeight="1" x14ac:dyDescent="0.25">
      <c r="A24" s="9" t="s">
        <v>144</v>
      </c>
      <c r="B24" s="9" t="s">
        <v>145</v>
      </c>
      <c r="F24" s="31" t="s">
        <v>139</v>
      </c>
      <c r="G24" s="9" t="s">
        <v>145</v>
      </c>
    </row>
    <row r="25" spans="1:7" ht="115.5" customHeight="1" x14ac:dyDescent="0.25">
      <c r="B25" s="9" t="s">
        <v>147</v>
      </c>
      <c r="F25" s="31" t="s">
        <v>146</v>
      </c>
    </row>
    <row r="26" spans="1:7" ht="86.25" customHeight="1" x14ac:dyDescent="0.25">
      <c r="A26" s="9" t="s">
        <v>149</v>
      </c>
      <c r="B26" s="9" t="s">
        <v>150</v>
      </c>
      <c r="F26" s="31" t="s">
        <v>148</v>
      </c>
      <c r="G26" s="9" t="s">
        <v>150</v>
      </c>
    </row>
    <row r="27" spans="1:7" ht="150" x14ac:dyDescent="0.25">
      <c r="A27" s="9" t="s">
        <v>151</v>
      </c>
      <c r="B27" s="9" t="s">
        <v>152</v>
      </c>
      <c r="F27" s="31" t="s">
        <v>148</v>
      </c>
      <c r="G27" s="9" t="s">
        <v>152</v>
      </c>
    </row>
    <row r="28" spans="1:7" x14ac:dyDescent="0.25">
      <c r="B28" s="9"/>
    </row>
    <row r="29" spans="1:7" x14ac:dyDescent="0.25">
      <c r="B29" s="9"/>
    </row>
    <row r="30" spans="1:7" x14ac:dyDescent="0.25">
      <c r="B30" s="9"/>
    </row>
    <row r="31" spans="1:7" x14ac:dyDescent="0.25">
      <c r="B31" s="9"/>
    </row>
    <row r="32" spans="1:7" x14ac:dyDescent="0.25">
      <c r="B32" s="9"/>
    </row>
    <row r="33" spans="2:2" x14ac:dyDescent="0.25">
      <c r="B33" s="9"/>
    </row>
    <row r="34" spans="2:2" x14ac:dyDescent="0.25">
      <c r="B34" s="9"/>
    </row>
    <row r="35" spans="2:2" x14ac:dyDescent="0.25">
      <c r="B35" s="9"/>
    </row>
    <row r="36" spans="2:2" x14ac:dyDescent="0.25">
      <c r="B36" s="9"/>
    </row>
    <row r="37" spans="2:2" x14ac:dyDescent="0.25">
      <c r="B37" s="9"/>
    </row>
    <row r="38" spans="2:2" x14ac:dyDescent="0.25">
      <c r="B38" s="9"/>
    </row>
  </sheetData>
  <autoFilter ref="A1:G27" xr:uid="{B8B185A3-116F-46EC-966B-D9B21E85D6C6}"/>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E750B-D7C8-4EDC-82C0-7238D4F89BF1}">
  <dimension ref="A1:AS81"/>
  <sheetViews>
    <sheetView showGridLines="0" tabSelected="1" zoomScale="77" zoomScaleNormal="77" workbookViewId="0">
      <pane xSplit="1" ySplit="7" topLeftCell="B8" activePane="bottomRight" state="frozen"/>
      <selection pane="topRight" activeCell="B1" sqref="B1"/>
      <selection pane="bottomLeft" activeCell="A8" sqref="A8"/>
      <selection pane="bottomRight"/>
    </sheetView>
  </sheetViews>
  <sheetFormatPr baseColWidth="10" defaultRowHeight="15" x14ac:dyDescent="0.25"/>
  <cols>
    <col min="1" max="1" width="14.140625" customWidth="1"/>
    <col min="2" max="2" width="22.28515625" customWidth="1"/>
    <col min="3" max="3" width="51" style="9" customWidth="1"/>
    <col min="4" max="4" width="42.85546875" customWidth="1"/>
    <col min="5" max="5" width="30" hidden="1" customWidth="1"/>
    <col min="6" max="6" width="24.42578125" hidden="1" customWidth="1"/>
    <col min="7" max="8" width="33.7109375" hidden="1" customWidth="1"/>
    <col min="9" max="9" width="29.85546875" hidden="1" customWidth="1"/>
    <col min="10" max="10" width="21.42578125" hidden="1" customWidth="1"/>
    <col min="11" max="11" width="13.140625" hidden="1" customWidth="1"/>
    <col min="12" max="17" width="7.7109375" hidden="1" customWidth="1"/>
    <col min="18" max="18" width="7.7109375" customWidth="1"/>
    <col min="19" max="19" width="44.42578125" customWidth="1"/>
    <col min="20" max="20" width="47.7109375" style="157" customWidth="1"/>
    <col min="21" max="21" width="14.85546875" style="16" customWidth="1"/>
    <col min="22" max="22" width="15" style="16" customWidth="1"/>
    <col min="23" max="23" width="63.28515625" customWidth="1"/>
    <col min="24" max="24" width="45.85546875" customWidth="1"/>
    <col min="25" max="25" width="13.140625" customWidth="1"/>
    <col min="26" max="26" width="14.5703125" customWidth="1"/>
    <col min="27" max="27" width="14" customWidth="1"/>
    <col min="28" max="28" width="15.140625" customWidth="1"/>
    <col min="29" max="29" width="32" customWidth="1"/>
    <col min="30" max="30" width="29.5703125" customWidth="1"/>
    <col min="31" max="32" width="16.28515625" hidden="1" customWidth="1"/>
    <col min="33" max="33" width="0" hidden="1" customWidth="1"/>
    <col min="35" max="35" width="40.42578125" customWidth="1"/>
    <col min="40" max="40" width="31.5703125" customWidth="1"/>
    <col min="41" max="41" width="48" customWidth="1"/>
    <col min="42" max="42" width="52.42578125" customWidth="1"/>
    <col min="43" max="43" width="58.28515625" customWidth="1"/>
    <col min="44" max="44" width="56.140625" customWidth="1"/>
    <col min="45" max="45" width="89.140625" customWidth="1"/>
  </cols>
  <sheetData>
    <row r="1" spans="1:45" ht="24" customHeight="1" x14ac:dyDescent="0.25">
      <c r="A1" s="340" t="s">
        <v>770</v>
      </c>
      <c r="B1" s="341" t="s">
        <v>771</v>
      </c>
      <c r="C1" s="546" t="s">
        <v>347</v>
      </c>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8"/>
      <c r="AE1" s="342"/>
      <c r="AF1" s="342"/>
      <c r="AG1" s="343"/>
    </row>
    <row r="2" spans="1:45" ht="21" customHeight="1" thickBot="1" x14ac:dyDescent="0.3">
      <c r="A2" s="344" t="s">
        <v>768</v>
      </c>
      <c r="B2" s="338">
        <v>1</v>
      </c>
      <c r="C2" s="549"/>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1"/>
      <c r="AE2" s="168"/>
      <c r="AF2" s="168"/>
      <c r="AG2" s="169"/>
    </row>
    <row r="3" spans="1:45" ht="29.25" customHeight="1" thickBot="1" x14ac:dyDescent="0.3">
      <c r="A3" s="344" t="s">
        <v>767</v>
      </c>
      <c r="B3" s="339">
        <v>43738</v>
      </c>
      <c r="C3" s="552"/>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4"/>
      <c r="AE3" s="336"/>
      <c r="AF3" s="336"/>
      <c r="AG3" s="337"/>
    </row>
    <row r="4" spans="1:45" s="149" customFormat="1" ht="24" customHeight="1" thickBot="1" x14ac:dyDescent="0.55000000000000004">
      <c r="A4" s="635" t="s">
        <v>346</v>
      </c>
      <c r="B4" s="636"/>
      <c r="C4" s="636"/>
      <c r="D4" s="636"/>
      <c r="E4" s="492"/>
      <c r="F4" s="492"/>
      <c r="G4" s="492"/>
      <c r="H4" s="492"/>
      <c r="I4" s="492"/>
      <c r="J4" s="492"/>
      <c r="K4" s="492"/>
      <c r="L4" s="492"/>
      <c r="M4" s="492"/>
      <c r="N4" s="492"/>
      <c r="O4" s="492"/>
      <c r="P4" s="492"/>
      <c r="Q4" s="492"/>
      <c r="R4" s="651" t="s">
        <v>595</v>
      </c>
      <c r="S4" s="652"/>
      <c r="T4" s="652"/>
      <c r="U4" s="652"/>
      <c r="V4" s="652"/>
      <c r="W4" s="652"/>
      <c r="X4" s="652"/>
      <c r="Y4" s="652"/>
      <c r="Z4" s="652"/>
      <c r="AA4" s="652"/>
      <c r="AB4" s="652"/>
      <c r="AC4" s="652"/>
      <c r="AD4" s="652"/>
      <c r="AE4" s="653"/>
      <c r="AF4" s="653"/>
      <c r="AG4" s="654"/>
      <c r="AI4" s="542"/>
      <c r="AJ4" s="542"/>
      <c r="AK4" s="542"/>
      <c r="AL4" s="542"/>
      <c r="AM4" s="542"/>
      <c r="AN4" s="542"/>
      <c r="AO4" s="542"/>
      <c r="AP4" s="542"/>
      <c r="AQ4" s="542"/>
      <c r="AR4" s="542"/>
      <c r="AS4" s="542"/>
    </row>
    <row r="5" spans="1:45" ht="19.5" thickBot="1" x14ac:dyDescent="0.3">
      <c r="A5" s="648" t="s">
        <v>289</v>
      </c>
      <c r="B5" s="632" t="s">
        <v>290</v>
      </c>
      <c r="C5" s="637" t="s">
        <v>237</v>
      </c>
      <c r="D5" s="642" t="s">
        <v>4</v>
      </c>
      <c r="E5" s="645" t="s">
        <v>3</v>
      </c>
      <c r="F5" s="615" t="s">
        <v>304</v>
      </c>
      <c r="G5" s="615"/>
      <c r="H5" s="615"/>
      <c r="I5" s="615"/>
      <c r="J5" s="615"/>
      <c r="K5" s="616"/>
      <c r="L5" s="625" t="s">
        <v>292</v>
      </c>
      <c r="M5" s="626"/>
      <c r="N5" s="626"/>
      <c r="O5" s="627"/>
      <c r="P5" s="627"/>
      <c r="Q5" s="628"/>
      <c r="R5" s="655" t="s">
        <v>382</v>
      </c>
      <c r="S5" s="656"/>
      <c r="T5" s="656"/>
      <c r="U5" s="656"/>
      <c r="V5" s="656"/>
      <c r="W5" s="656"/>
      <c r="X5" s="656"/>
      <c r="Y5" s="656"/>
      <c r="Z5" s="656"/>
      <c r="AA5" s="656"/>
      <c r="AB5" s="656"/>
      <c r="AC5" s="656"/>
      <c r="AD5" s="656"/>
      <c r="AE5" s="657"/>
      <c r="AF5" s="657"/>
      <c r="AG5" s="658"/>
      <c r="AI5" s="542"/>
      <c r="AJ5" s="542"/>
      <c r="AK5" s="542"/>
      <c r="AL5" s="542"/>
      <c r="AM5" s="542"/>
      <c r="AN5" s="542"/>
      <c r="AO5" s="542"/>
      <c r="AP5" s="542"/>
      <c r="AQ5" s="542"/>
      <c r="AR5" s="542"/>
      <c r="AS5" s="542"/>
    </row>
    <row r="6" spans="1:45" ht="36" customHeight="1" thickBot="1" x14ac:dyDescent="0.3">
      <c r="A6" s="649"/>
      <c r="B6" s="633"/>
      <c r="C6" s="638"/>
      <c r="D6" s="643"/>
      <c r="E6" s="646"/>
      <c r="F6" s="617"/>
      <c r="G6" s="617"/>
      <c r="H6" s="617"/>
      <c r="I6" s="617"/>
      <c r="J6" s="617"/>
      <c r="K6" s="618"/>
      <c r="L6" s="619" t="s">
        <v>311</v>
      </c>
      <c r="M6" s="620"/>
      <c r="N6" s="621" t="s">
        <v>313</v>
      </c>
      <c r="O6" s="622"/>
      <c r="P6" s="623" t="s">
        <v>312</v>
      </c>
      <c r="Q6" s="624"/>
      <c r="R6" s="640" t="s">
        <v>348</v>
      </c>
      <c r="S6" s="600"/>
      <c r="T6" s="641"/>
      <c r="U6" s="602" t="s">
        <v>349</v>
      </c>
      <c r="V6" s="602"/>
      <c r="W6" s="602" t="s">
        <v>350</v>
      </c>
      <c r="X6" s="602"/>
      <c r="Y6" s="602"/>
      <c r="Z6" s="602"/>
      <c r="AA6" s="602"/>
      <c r="AB6" s="602"/>
      <c r="AC6" s="602"/>
      <c r="AD6" s="613" t="s">
        <v>361</v>
      </c>
      <c r="AE6" s="599" t="s">
        <v>362</v>
      </c>
      <c r="AF6" s="600"/>
      <c r="AG6" s="601"/>
      <c r="AH6" s="537" t="s">
        <v>445</v>
      </c>
      <c r="AI6" s="538" t="s">
        <v>775</v>
      </c>
      <c r="AJ6" s="539"/>
      <c r="AK6" s="539"/>
      <c r="AL6" s="539"/>
      <c r="AM6" s="540"/>
      <c r="AN6" s="538" t="s">
        <v>776</v>
      </c>
      <c r="AO6" s="539"/>
      <c r="AP6" s="539"/>
      <c r="AQ6" s="539"/>
      <c r="AR6" s="540"/>
      <c r="AS6" s="541" t="s">
        <v>777</v>
      </c>
    </row>
    <row r="7" spans="1:45" ht="22.5" customHeight="1" thickBot="1" x14ac:dyDescent="0.3">
      <c r="A7" s="650"/>
      <c r="B7" s="634"/>
      <c r="C7" s="639"/>
      <c r="D7" s="644"/>
      <c r="E7" s="647"/>
      <c r="F7" s="369" t="s">
        <v>318</v>
      </c>
      <c r="G7" s="214" t="s">
        <v>319</v>
      </c>
      <c r="H7" s="214" t="s">
        <v>293</v>
      </c>
      <c r="I7" s="214" t="s">
        <v>291</v>
      </c>
      <c r="J7" s="214" t="s">
        <v>55</v>
      </c>
      <c r="K7" s="370" t="s">
        <v>129</v>
      </c>
      <c r="L7" s="371" t="s">
        <v>298</v>
      </c>
      <c r="M7" s="372" t="s">
        <v>299</v>
      </c>
      <c r="N7" s="372" t="s">
        <v>300</v>
      </c>
      <c r="O7" s="372" t="s">
        <v>301</v>
      </c>
      <c r="P7" s="372" t="s">
        <v>302</v>
      </c>
      <c r="Q7" s="373" t="s">
        <v>303</v>
      </c>
      <c r="R7" s="374" t="s">
        <v>445</v>
      </c>
      <c r="S7" s="374" t="s">
        <v>351</v>
      </c>
      <c r="T7" s="375" t="s">
        <v>352</v>
      </c>
      <c r="U7" s="375" t="s">
        <v>353</v>
      </c>
      <c r="V7" s="375" t="s">
        <v>354</v>
      </c>
      <c r="W7" s="375" t="s">
        <v>88</v>
      </c>
      <c r="X7" s="375" t="s">
        <v>355</v>
      </c>
      <c r="Y7" s="376" t="s">
        <v>356</v>
      </c>
      <c r="Z7" s="376" t="s">
        <v>357</v>
      </c>
      <c r="AA7" s="376" t="s">
        <v>358</v>
      </c>
      <c r="AB7" s="376" t="s">
        <v>359</v>
      </c>
      <c r="AC7" s="375" t="s">
        <v>360</v>
      </c>
      <c r="AD7" s="614"/>
      <c r="AE7" s="377" t="s">
        <v>315</v>
      </c>
      <c r="AF7" s="377" t="s">
        <v>316</v>
      </c>
      <c r="AG7" s="378" t="s">
        <v>317</v>
      </c>
      <c r="AH7" s="537"/>
      <c r="AI7" s="379" t="s">
        <v>88</v>
      </c>
      <c r="AJ7" s="380" t="s">
        <v>726</v>
      </c>
      <c r="AK7" s="380" t="s">
        <v>725</v>
      </c>
      <c r="AL7" s="380" t="s">
        <v>724</v>
      </c>
      <c r="AM7" s="380" t="s">
        <v>723</v>
      </c>
      <c r="AN7" s="380" t="s">
        <v>778</v>
      </c>
      <c r="AO7" s="380" t="s">
        <v>726</v>
      </c>
      <c r="AP7" s="380" t="s">
        <v>725</v>
      </c>
      <c r="AQ7" s="380" t="s">
        <v>724</v>
      </c>
      <c r="AR7" s="380" t="s">
        <v>723</v>
      </c>
      <c r="AS7" s="541"/>
    </row>
    <row r="8" spans="1:45" s="105" customFormat="1" ht="152.25" customHeight="1" thickBot="1" x14ac:dyDescent="0.3">
      <c r="A8" s="215">
        <v>1</v>
      </c>
      <c r="B8" s="216" t="s">
        <v>294</v>
      </c>
      <c r="C8" s="217" t="s">
        <v>225</v>
      </c>
      <c r="D8" s="218" t="s">
        <v>53</v>
      </c>
      <c r="E8" s="219" t="str">
        <f>+VLOOKUP(D8,Listas!$B$3:$D$17,3,0)</f>
        <v>Clientes / Actores del mercado de compra pública</v>
      </c>
      <c r="F8" s="219" t="s">
        <v>320</v>
      </c>
      <c r="G8" s="219" t="s">
        <v>275</v>
      </c>
      <c r="H8" s="202" t="s">
        <v>155</v>
      </c>
      <c r="I8" s="219" t="s">
        <v>309</v>
      </c>
      <c r="J8" s="219" t="s">
        <v>307</v>
      </c>
      <c r="K8" s="202" t="s">
        <v>305</v>
      </c>
      <c r="L8" s="199">
        <v>0.6</v>
      </c>
      <c r="M8" s="200">
        <v>0.7</v>
      </c>
      <c r="N8" s="200">
        <v>0.8</v>
      </c>
      <c r="O8" s="201">
        <v>1</v>
      </c>
      <c r="P8" s="201">
        <v>1</v>
      </c>
      <c r="Q8" s="201">
        <v>1</v>
      </c>
      <c r="R8" s="220" t="s">
        <v>515</v>
      </c>
      <c r="S8" s="221" t="s">
        <v>128</v>
      </c>
      <c r="T8" s="221" t="s">
        <v>367</v>
      </c>
      <c r="U8" s="222">
        <v>43466</v>
      </c>
      <c r="V8" s="222">
        <v>43830</v>
      </c>
      <c r="W8" s="221" t="s">
        <v>128</v>
      </c>
      <c r="X8" s="221" t="s">
        <v>368</v>
      </c>
      <c r="Y8" s="223">
        <v>0</v>
      </c>
      <c r="Z8" s="223">
        <v>0</v>
      </c>
      <c r="AA8" s="223">
        <v>0</v>
      </c>
      <c r="AB8" s="223">
        <v>1</v>
      </c>
      <c r="AC8" s="220">
        <v>0.2</v>
      </c>
      <c r="AD8" s="224" t="s">
        <v>679</v>
      </c>
      <c r="AE8" s="147"/>
      <c r="AF8" s="115"/>
      <c r="AG8" s="116"/>
      <c r="AH8" s="381" t="s">
        <v>515</v>
      </c>
      <c r="AI8" s="382" t="str">
        <f t="shared" ref="AI8:AI17" si="0">+X8</f>
        <v>Sumatoria de documento tipo</v>
      </c>
      <c r="AJ8" s="383">
        <v>0</v>
      </c>
      <c r="AK8" s="383">
        <v>0</v>
      </c>
      <c r="AL8" s="383">
        <v>0</v>
      </c>
      <c r="AM8" s="383"/>
      <c r="AN8" s="384" t="str">
        <f>+T8</f>
        <v>Estructurar y entregar al DNP</v>
      </c>
      <c r="AO8" s="432" t="s">
        <v>802</v>
      </c>
      <c r="AP8" s="432" t="s">
        <v>803</v>
      </c>
      <c r="AQ8" s="432" t="s">
        <v>826</v>
      </c>
      <c r="AR8" s="456" t="s">
        <v>947</v>
      </c>
      <c r="AS8" s="428" t="s">
        <v>874</v>
      </c>
    </row>
    <row r="9" spans="1:45" s="105" customFormat="1" ht="248.25" customHeight="1" thickBot="1" x14ac:dyDescent="0.3">
      <c r="A9" s="585">
        <v>2</v>
      </c>
      <c r="B9" s="583" t="s">
        <v>294</v>
      </c>
      <c r="C9" s="579" t="s">
        <v>226</v>
      </c>
      <c r="D9" s="578" t="s">
        <v>250</v>
      </c>
      <c r="E9" s="603" t="str">
        <f>+VLOOKUP(D9,Listas!$B$3:$D$17,3,0)</f>
        <v>Clientes / Actores del mercado de compra pública</v>
      </c>
      <c r="F9" s="603" t="s">
        <v>321</v>
      </c>
      <c r="G9" s="603" t="s">
        <v>274</v>
      </c>
      <c r="H9" s="604" t="s">
        <v>167</v>
      </c>
      <c r="I9" s="603" t="s">
        <v>310</v>
      </c>
      <c r="J9" s="603" t="s">
        <v>308</v>
      </c>
      <c r="K9" s="604" t="s">
        <v>305</v>
      </c>
      <c r="L9" s="594">
        <v>0.5</v>
      </c>
      <c r="M9" s="573">
        <v>0.95</v>
      </c>
      <c r="N9" s="610">
        <v>0.75</v>
      </c>
      <c r="O9" s="573">
        <v>1.05</v>
      </c>
      <c r="P9" s="610">
        <v>0.75</v>
      </c>
      <c r="Q9" s="573">
        <v>1.05</v>
      </c>
      <c r="R9" s="225" t="s">
        <v>511</v>
      </c>
      <c r="S9" s="571" t="s">
        <v>404</v>
      </c>
      <c r="T9" s="571" t="s">
        <v>405</v>
      </c>
      <c r="U9" s="226">
        <v>43466</v>
      </c>
      <c r="V9" s="226">
        <v>43830</v>
      </c>
      <c r="W9" s="227" t="s">
        <v>656</v>
      </c>
      <c r="X9" s="228" t="s">
        <v>657</v>
      </c>
      <c r="Y9" s="229">
        <v>1</v>
      </c>
      <c r="Z9" s="229" t="s">
        <v>407</v>
      </c>
      <c r="AA9" s="229">
        <v>1</v>
      </c>
      <c r="AB9" s="229">
        <v>8</v>
      </c>
      <c r="AC9" s="230">
        <v>0.18</v>
      </c>
      <c r="AD9" s="231" t="s">
        <v>406</v>
      </c>
      <c r="AE9" s="144"/>
      <c r="AF9" s="117"/>
      <c r="AG9" s="118"/>
      <c r="AH9" s="381" t="s">
        <v>511</v>
      </c>
      <c r="AI9" s="382" t="str">
        <f t="shared" si="0"/>
        <v>Número de IAD renovados puestos en operación en la Tienda Virtual (1 en el primer  trimestre,1 en el tercer trimestre, y 8 en el cuarto trimestre para 10 en total)</v>
      </c>
      <c r="AJ9" s="383">
        <v>1</v>
      </c>
      <c r="AK9" s="383" t="s">
        <v>407</v>
      </c>
      <c r="AL9" s="383">
        <v>1</v>
      </c>
      <c r="AM9" s="383">
        <v>8</v>
      </c>
      <c r="AN9" s="524" t="str">
        <f>+T9</f>
        <v>Instrumentos de agregación de demanda en ejecución</v>
      </c>
      <c r="AO9" s="383">
        <v>1</v>
      </c>
      <c r="AP9" s="383" t="s">
        <v>407</v>
      </c>
      <c r="AQ9" s="383">
        <v>1</v>
      </c>
      <c r="AR9" s="383">
        <v>8</v>
      </c>
      <c r="AS9" s="428" t="s">
        <v>941</v>
      </c>
    </row>
    <row r="10" spans="1:45" s="105" customFormat="1" ht="243" customHeight="1" thickBot="1" x14ac:dyDescent="0.3">
      <c r="A10" s="590"/>
      <c r="B10" s="589"/>
      <c r="C10" s="588"/>
      <c r="D10" s="587"/>
      <c r="E10" s="495"/>
      <c r="F10" s="495"/>
      <c r="G10" s="495"/>
      <c r="H10" s="605"/>
      <c r="I10" s="495"/>
      <c r="J10" s="495"/>
      <c r="K10" s="605"/>
      <c r="L10" s="595"/>
      <c r="M10" s="574"/>
      <c r="N10" s="611"/>
      <c r="O10" s="574"/>
      <c r="P10" s="611"/>
      <c r="Q10" s="574"/>
      <c r="R10" s="232" t="s">
        <v>512</v>
      </c>
      <c r="S10" s="572"/>
      <c r="T10" s="572"/>
      <c r="U10" s="233">
        <v>43466</v>
      </c>
      <c r="V10" s="233">
        <v>43830</v>
      </c>
      <c r="W10" s="234" t="s">
        <v>658</v>
      </c>
      <c r="X10" s="235" t="s">
        <v>659</v>
      </c>
      <c r="Y10" s="236" t="s">
        <v>407</v>
      </c>
      <c r="Z10" s="236">
        <v>1</v>
      </c>
      <c r="AA10" s="236" t="s">
        <v>407</v>
      </c>
      <c r="AB10" s="236" t="s">
        <v>660</v>
      </c>
      <c r="AC10" s="237">
        <v>0.15</v>
      </c>
      <c r="AD10" s="238" t="s">
        <v>406</v>
      </c>
      <c r="AE10" s="150"/>
      <c r="AF10" s="119"/>
      <c r="AG10" s="120"/>
      <c r="AH10" s="381" t="s">
        <v>512</v>
      </c>
      <c r="AI10" s="382" t="str">
        <f t="shared" si="0"/>
        <v>No. de IAD puestos en operación durante 2019 en la TVEC con al menos un criterio de sostenibilidad (1 en primer semestre y 6 en segundo semestre para 7 en total)</v>
      </c>
      <c r="AJ10" s="383" t="s">
        <v>407</v>
      </c>
      <c r="AK10" s="383">
        <v>0</v>
      </c>
      <c r="AL10" s="383">
        <v>1</v>
      </c>
      <c r="AM10" s="383">
        <v>5</v>
      </c>
      <c r="AN10" s="525"/>
      <c r="AO10" s="383" t="s">
        <v>407</v>
      </c>
      <c r="AP10" s="383">
        <v>0</v>
      </c>
      <c r="AQ10" s="383">
        <v>1</v>
      </c>
      <c r="AR10" s="383">
        <v>6</v>
      </c>
      <c r="AS10" s="428" t="s">
        <v>942</v>
      </c>
    </row>
    <row r="11" spans="1:45" s="105" customFormat="1" ht="84.75" thickBot="1" x14ac:dyDescent="0.3">
      <c r="A11" s="590"/>
      <c r="B11" s="589"/>
      <c r="C11" s="588"/>
      <c r="D11" s="587"/>
      <c r="E11" s="495"/>
      <c r="F11" s="495"/>
      <c r="G11" s="495"/>
      <c r="H11" s="605"/>
      <c r="I11" s="495"/>
      <c r="J11" s="495"/>
      <c r="K11" s="605"/>
      <c r="L11" s="595"/>
      <c r="M11" s="574"/>
      <c r="N11" s="611"/>
      <c r="O11" s="574"/>
      <c r="P11" s="611"/>
      <c r="Q11" s="574"/>
      <c r="R11" s="232" t="s">
        <v>513</v>
      </c>
      <c r="S11" s="572"/>
      <c r="T11" s="572"/>
      <c r="U11" s="233">
        <v>43466</v>
      </c>
      <c r="V11" s="233">
        <v>43830</v>
      </c>
      <c r="W11" s="234" t="s">
        <v>661</v>
      </c>
      <c r="X11" s="235" t="s">
        <v>662</v>
      </c>
      <c r="Y11" s="236" t="s">
        <v>407</v>
      </c>
      <c r="Z11" s="236" t="s">
        <v>407</v>
      </c>
      <c r="AA11" s="236">
        <v>1</v>
      </c>
      <c r="AB11" s="236" t="s">
        <v>407</v>
      </c>
      <c r="AC11" s="237">
        <v>0.18</v>
      </c>
      <c r="AD11" s="238" t="s">
        <v>406</v>
      </c>
      <c r="AE11" s="150"/>
      <c r="AF11" s="119"/>
      <c r="AG11" s="120"/>
      <c r="AH11" s="381" t="s">
        <v>513</v>
      </c>
      <c r="AI11" s="382" t="str">
        <f t="shared" si="0"/>
        <v xml:space="preserve">
'Número de IAD's nuevos puestos en operación en la Tienda Virtual (1 en el primer semestre </v>
      </c>
      <c r="AJ11" s="383" t="s">
        <v>407</v>
      </c>
      <c r="AK11" s="383" t="s">
        <v>407</v>
      </c>
      <c r="AL11" s="383">
        <v>1</v>
      </c>
      <c r="AM11" s="383" t="s">
        <v>407</v>
      </c>
      <c r="AN11" s="525"/>
      <c r="AO11" s="383" t="s">
        <v>407</v>
      </c>
      <c r="AP11" s="383" t="s">
        <v>407</v>
      </c>
      <c r="AQ11" s="383">
        <v>1</v>
      </c>
      <c r="AR11" s="383" t="s">
        <v>407</v>
      </c>
      <c r="AS11" s="428" t="s">
        <v>889</v>
      </c>
    </row>
    <row r="12" spans="1:45" s="105" customFormat="1" ht="156.75" thickBot="1" x14ac:dyDescent="0.3">
      <c r="A12" s="590"/>
      <c r="B12" s="589"/>
      <c r="C12" s="588"/>
      <c r="D12" s="587"/>
      <c r="E12" s="495"/>
      <c r="F12" s="495"/>
      <c r="G12" s="495"/>
      <c r="H12" s="605"/>
      <c r="I12" s="495"/>
      <c r="J12" s="495"/>
      <c r="K12" s="605"/>
      <c r="L12" s="595"/>
      <c r="M12" s="574"/>
      <c r="N12" s="611"/>
      <c r="O12" s="574"/>
      <c r="P12" s="611"/>
      <c r="Q12" s="574"/>
      <c r="R12" s="232" t="s">
        <v>514</v>
      </c>
      <c r="S12" s="572"/>
      <c r="T12" s="572"/>
      <c r="U12" s="233">
        <v>43466</v>
      </c>
      <c r="V12" s="233">
        <v>43830</v>
      </c>
      <c r="W12" s="234" t="s">
        <v>408</v>
      </c>
      <c r="X12" s="239" t="s">
        <v>409</v>
      </c>
      <c r="Y12" s="236" t="s">
        <v>407</v>
      </c>
      <c r="Z12" s="236">
        <v>4</v>
      </c>
      <c r="AA12" s="236" t="s">
        <v>407</v>
      </c>
      <c r="AB12" s="236">
        <v>4</v>
      </c>
      <c r="AC12" s="237">
        <v>0.12</v>
      </c>
      <c r="AD12" s="238" t="s">
        <v>406</v>
      </c>
      <c r="AE12" s="151"/>
      <c r="AF12" s="123"/>
      <c r="AG12" s="124"/>
      <c r="AH12" s="381" t="s">
        <v>514</v>
      </c>
      <c r="AI12" s="382" t="str">
        <f t="shared" si="0"/>
        <v>Número de estudios de factibilidad para nuevos IAD's potenciales (4 en el primer semestre y 4 en el segundo semestre para 8 en total).</v>
      </c>
      <c r="AJ12" s="383" t="s">
        <v>407</v>
      </c>
      <c r="AK12" s="383">
        <v>4</v>
      </c>
      <c r="AL12" s="383" t="s">
        <v>407</v>
      </c>
      <c r="AM12" s="383">
        <v>4</v>
      </c>
      <c r="AN12" s="526"/>
      <c r="AO12" s="383" t="s">
        <v>407</v>
      </c>
      <c r="AP12" s="383">
        <v>4</v>
      </c>
      <c r="AQ12" s="383">
        <v>3</v>
      </c>
      <c r="AR12" s="383">
        <v>1</v>
      </c>
      <c r="AS12" s="428" t="s">
        <v>890</v>
      </c>
    </row>
    <row r="13" spans="1:45" s="105" customFormat="1" ht="96.75" thickBot="1" x14ac:dyDescent="0.3">
      <c r="A13" s="590"/>
      <c r="B13" s="589"/>
      <c r="C13" s="588"/>
      <c r="D13" s="587"/>
      <c r="E13" s="495"/>
      <c r="F13" s="495"/>
      <c r="G13" s="495"/>
      <c r="H13" s="605"/>
      <c r="I13" s="495"/>
      <c r="J13" s="495"/>
      <c r="K13" s="605"/>
      <c r="L13" s="595"/>
      <c r="M13" s="574"/>
      <c r="N13" s="611"/>
      <c r="O13" s="574"/>
      <c r="P13" s="611"/>
      <c r="Q13" s="574"/>
      <c r="R13" s="232" t="s">
        <v>510</v>
      </c>
      <c r="S13" s="240" t="s">
        <v>410</v>
      </c>
      <c r="T13" s="240" t="s">
        <v>411</v>
      </c>
      <c r="U13" s="233">
        <v>43525</v>
      </c>
      <c r="V13" s="233">
        <v>43830</v>
      </c>
      <c r="W13" s="234" t="s">
        <v>412</v>
      </c>
      <c r="X13" s="235" t="s">
        <v>663</v>
      </c>
      <c r="Y13" s="236">
        <v>1</v>
      </c>
      <c r="Z13" s="236">
        <v>3</v>
      </c>
      <c r="AA13" s="236">
        <v>2</v>
      </c>
      <c r="AB13" s="236">
        <v>2</v>
      </c>
      <c r="AC13" s="237">
        <v>7.0000000000000007E-2</v>
      </c>
      <c r="AD13" s="238" t="s">
        <v>406</v>
      </c>
      <c r="AE13" s="144"/>
      <c r="AF13" s="117"/>
      <c r="AG13" s="118"/>
      <c r="AH13" s="381" t="s">
        <v>510</v>
      </c>
      <c r="AI13" s="382" t="str">
        <f t="shared" si="0"/>
        <v>Número de informes publicados (1 en el primer trimestre, 3 el segundo trimestre, 2 en el tercer trimestres, y 2 en el cuarto trimestre para 8 en total).</v>
      </c>
      <c r="AJ13" s="383">
        <v>1</v>
      </c>
      <c r="AK13" s="383">
        <v>3</v>
      </c>
      <c r="AL13" s="383">
        <v>2</v>
      </c>
      <c r="AM13" s="383">
        <v>2</v>
      </c>
      <c r="AN13" s="384" t="str">
        <f t="shared" ref="AN13:AN18" si="1">+T13</f>
        <v xml:space="preserve">Informes del estado y evolución de los IAD's disponibles o planeados en la Tienda Virtual. </v>
      </c>
      <c r="AO13" s="383">
        <v>1</v>
      </c>
      <c r="AP13" s="383">
        <v>3</v>
      </c>
      <c r="AQ13" s="383">
        <v>2</v>
      </c>
      <c r="AR13" s="383">
        <v>3</v>
      </c>
      <c r="AS13" s="428" t="s">
        <v>891</v>
      </c>
    </row>
    <row r="14" spans="1:45" s="105" customFormat="1" ht="124.5" customHeight="1" thickBot="1" x14ac:dyDescent="0.3">
      <c r="A14" s="590"/>
      <c r="B14" s="589"/>
      <c r="C14" s="588"/>
      <c r="D14" s="587"/>
      <c r="E14" s="495"/>
      <c r="F14" s="495"/>
      <c r="G14" s="495"/>
      <c r="H14" s="605"/>
      <c r="I14" s="495"/>
      <c r="J14" s="495"/>
      <c r="K14" s="605"/>
      <c r="L14" s="595"/>
      <c r="M14" s="574"/>
      <c r="N14" s="611"/>
      <c r="O14" s="574"/>
      <c r="P14" s="611"/>
      <c r="Q14" s="574"/>
      <c r="R14" s="232" t="s">
        <v>701</v>
      </c>
      <c r="S14" s="240" t="s">
        <v>664</v>
      </c>
      <c r="T14" s="240" t="s">
        <v>667</v>
      </c>
      <c r="U14" s="233">
        <v>43739</v>
      </c>
      <c r="V14" s="233">
        <v>43830</v>
      </c>
      <c r="W14" s="234" t="s">
        <v>665</v>
      </c>
      <c r="X14" s="235" t="s">
        <v>666</v>
      </c>
      <c r="Y14" s="236" t="s">
        <v>407</v>
      </c>
      <c r="Z14" s="236" t="s">
        <v>407</v>
      </c>
      <c r="AA14" s="236" t="s">
        <v>407</v>
      </c>
      <c r="AB14" s="236">
        <v>1</v>
      </c>
      <c r="AC14" s="237">
        <v>0.05</v>
      </c>
      <c r="AD14" s="238" t="s">
        <v>406</v>
      </c>
      <c r="AE14" s="145"/>
      <c r="AF14" s="125"/>
      <c r="AG14" s="126"/>
      <c r="AH14" s="381" t="str">
        <f>+R14</f>
        <v>NV 1</v>
      </c>
      <c r="AI14" s="382" t="str">
        <f t="shared" si="0"/>
        <v xml:space="preserve">1 capacitación del modulo de autogestión </v>
      </c>
      <c r="AJ14" s="383" t="s">
        <v>407</v>
      </c>
      <c r="AK14" s="383" t="s">
        <v>407</v>
      </c>
      <c r="AL14" s="383" t="s">
        <v>407</v>
      </c>
      <c r="AM14" s="383">
        <v>0</v>
      </c>
      <c r="AN14" s="384" t="str">
        <f t="shared" si="1"/>
        <v xml:space="preserve">Socialización del modulo de autogestión </v>
      </c>
      <c r="AO14" s="426" t="s">
        <v>407</v>
      </c>
      <c r="AP14" s="426" t="s">
        <v>407</v>
      </c>
      <c r="AQ14" s="426" t="s">
        <v>407</v>
      </c>
      <c r="AR14" s="383">
        <v>0</v>
      </c>
      <c r="AS14" s="428" t="s">
        <v>892</v>
      </c>
    </row>
    <row r="15" spans="1:45" s="105" customFormat="1" ht="88.5" customHeight="1" thickBot="1" x14ac:dyDescent="0.3">
      <c r="A15" s="590"/>
      <c r="B15" s="589"/>
      <c r="C15" s="588"/>
      <c r="D15" s="587"/>
      <c r="E15" s="495"/>
      <c r="F15" s="495"/>
      <c r="G15" s="495"/>
      <c r="H15" s="605"/>
      <c r="I15" s="495"/>
      <c r="J15" s="495"/>
      <c r="K15" s="605"/>
      <c r="L15" s="595"/>
      <c r="M15" s="574"/>
      <c r="N15" s="611"/>
      <c r="O15" s="574"/>
      <c r="P15" s="611"/>
      <c r="Q15" s="574"/>
      <c r="R15" s="241" t="s">
        <v>551</v>
      </c>
      <c r="S15" s="242" t="s">
        <v>207</v>
      </c>
      <c r="T15" s="240" t="s">
        <v>668</v>
      </c>
      <c r="U15" s="233" t="s">
        <v>678</v>
      </c>
      <c r="V15" s="233">
        <v>43769</v>
      </c>
      <c r="W15" s="240" t="s">
        <v>669</v>
      </c>
      <c r="X15" s="240" t="s">
        <v>670</v>
      </c>
      <c r="Y15" s="236" t="s">
        <v>407</v>
      </c>
      <c r="Z15" s="236" t="s">
        <v>407</v>
      </c>
      <c r="AA15" s="236" t="s">
        <v>407</v>
      </c>
      <c r="AB15" s="236">
        <v>1</v>
      </c>
      <c r="AC15" s="243">
        <v>0.05</v>
      </c>
      <c r="AD15" s="238" t="s">
        <v>406</v>
      </c>
      <c r="AE15" s="150"/>
      <c r="AF15" s="119"/>
      <c r="AG15" s="120"/>
      <c r="AH15" s="426" t="str">
        <f t="shared" ref="AH15:AH17" si="2">+R15</f>
        <v>IN6</v>
      </c>
      <c r="AI15" s="382" t="str">
        <f t="shared" si="0"/>
        <v>1 Proyecto del Decreto reglamentario  artículos 41 y 42 de la Ley 1955 de 2019. El cual se encuentra en revisión del DNP</v>
      </c>
      <c r="AJ15" s="383" t="s">
        <v>407</v>
      </c>
      <c r="AK15" s="383" t="s">
        <v>407</v>
      </c>
      <c r="AL15" s="383" t="s">
        <v>407</v>
      </c>
      <c r="AM15" s="383">
        <v>1</v>
      </c>
      <c r="AN15" s="384" t="str">
        <f t="shared" si="1"/>
        <v>Borrador del proyecto del Decreto reglamentario  artículos 41 y 42 de la Ley 1955 de 2019. El cual se encuentra en revisión del DNP</v>
      </c>
      <c r="AO15" s="426" t="s">
        <v>407</v>
      </c>
      <c r="AP15" s="426" t="s">
        <v>407</v>
      </c>
      <c r="AQ15" s="426" t="s">
        <v>407</v>
      </c>
      <c r="AR15" s="383">
        <v>1</v>
      </c>
      <c r="AS15" s="428" t="s">
        <v>893</v>
      </c>
    </row>
    <row r="16" spans="1:45" s="105" customFormat="1" ht="99" customHeight="1" thickBot="1" x14ac:dyDescent="0.3">
      <c r="A16" s="590"/>
      <c r="B16" s="589"/>
      <c r="C16" s="588"/>
      <c r="D16" s="587"/>
      <c r="E16" s="495"/>
      <c r="F16" s="495"/>
      <c r="G16" s="495"/>
      <c r="H16" s="605"/>
      <c r="I16" s="495"/>
      <c r="J16" s="495"/>
      <c r="K16" s="605"/>
      <c r="L16" s="595"/>
      <c r="M16" s="574"/>
      <c r="N16" s="611"/>
      <c r="O16" s="574"/>
      <c r="P16" s="611"/>
      <c r="Q16" s="574"/>
      <c r="R16" s="241" t="s">
        <v>552</v>
      </c>
      <c r="S16" s="242" t="s">
        <v>169</v>
      </c>
      <c r="T16" s="240" t="s">
        <v>671</v>
      </c>
      <c r="U16" s="244">
        <v>43739</v>
      </c>
      <c r="V16" s="244">
        <v>43798</v>
      </c>
      <c r="W16" s="240" t="s">
        <v>672</v>
      </c>
      <c r="X16" s="240" t="s">
        <v>673</v>
      </c>
      <c r="Y16" s="236" t="s">
        <v>407</v>
      </c>
      <c r="Z16" s="236" t="s">
        <v>407</v>
      </c>
      <c r="AA16" s="236" t="s">
        <v>407</v>
      </c>
      <c r="AB16" s="236">
        <v>1</v>
      </c>
      <c r="AC16" s="243">
        <v>0.05</v>
      </c>
      <c r="AD16" s="238" t="s">
        <v>406</v>
      </c>
      <c r="AE16" s="150"/>
      <c r="AF16" s="119"/>
      <c r="AG16" s="120"/>
      <c r="AH16" s="426" t="str">
        <f t="shared" si="2"/>
        <v>IN7</v>
      </c>
      <c r="AI16" s="382" t="str">
        <f t="shared" si="0"/>
        <v>1 Plan de acción que contiene el despliegue de la TVEC</v>
      </c>
      <c r="AJ16" s="383" t="s">
        <v>407</v>
      </c>
      <c r="AK16" s="383" t="s">
        <v>407</v>
      </c>
      <c r="AL16" s="383" t="s">
        <v>407</v>
      </c>
      <c r="AM16" s="383">
        <v>1</v>
      </c>
      <c r="AN16" s="384" t="str">
        <f t="shared" si="1"/>
        <v>Plan de despliegue de la TVEC</v>
      </c>
      <c r="AO16" s="426" t="s">
        <v>407</v>
      </c>
      <c r="AP16" s="426" t="s">
        <v>407</v>
      </c>
      <c r="AQ16" s="426" t="s">
        <v>407</v>
      </c>
      <c r="AR16" s="383">
        <v>1</v>
      </c>
      <c r="AS16" s="428" t="s">
        <v>894</v>
      </c>
    </row>
    <row r="17" spans="1:45" s="105" customFormat="1" ht="120" customHeight="1" thickBot="1" x14ac:dyDescent="0.3">
      <c r="A17" s="586"/>
      <c r="B17" s="584"/>
      <c r="C17" s="580"/>
      <c r="D17" s="511"/>
      <c r="E17" s="497"/>
      <c r="F17" s="497"/>
      <c r="G17" s="497"/>
      <c r="H17" s="606"/>
      <c r="I17" s="497"/>
      <c r="J17" s="497"/>
      <c r="K17" s="606"/>
      <c r="L17" s="597"/>
      <c r="M17" s="575"/>
      <c r="N17" s="612"/>
      <c r="O17" s="575"/>
      <c r="P17" s="612"/>
      <c r="Q17" s="575"/>
      <c r="R17" s="245" t="s">
        <v>553</v>
      </c>
      <c r="S17" s="246" t="s">
        <v>173</v>
      </c>
      <c r="T17" s="247" t="s">
        <v>674</v>
      </c>
      <c r="U17" s="248">
        <v>43739</v>
      </c>
      <c r="V17" s="248">
        <v>43769</v>
      </c>
      <c r="W17" s="247" t="s">
        <v>675</v>
      </c>
      <c r="X17" s="247" t="s">
        <v>676</v>
      </c>
      <c r="Y17" s="249" t="s">
        <v>407</v>
      </c>
      <c r="Z17" s="249" t="s">
        <v>407</v>
      </c>
      <c r="AA17" s="249" t="s">
        <v>407</v>
      </c>
      <c r="AB17" s="249">
        <v>1</v>
      </c>
      <c r="AC17" s="250">
        <v>0.05</v>
      </c>
      <c r="AD17" s="251" t="s">
        <v>406</v>
      </c>
      <c r="AE17" s="150"/>
      <c r="AF17" s="119"/>
      <c r="AG17" s="120"/>
      <c r="AH17" s="426" t="str">
        <f t="shared" si="2"/>
        <v>IN9</v>
      </c>
      <c r="AI17" s="382" t="str">
        <f t="shared" si="0"/>
        <v xml:space="preserve">1 Matriz de estructuración de </v>
      </c>
      <c r="AJ17" s="383" t="s">
        <v>407</v>
      </c>
      <c r="AK17" s="383" t="s">
        <v>407</v>
      </c>
      <c r="AL17" s="383" t="s">
        <v>407</v>
      </c>
      <c r="AM17" s="383">
        <v>1</v>
      </c>
      <c r="AN17" s="384" t="str">
        <f t="shared" si="1"/>
        <v xml:space="preserve">Matriz que evidencia la contribución de CCE con el PAE </v>
      </c>
      <c r="AO17" s="426" t="s">
        <v>407</v>
      </c>
      <c r="AP17" s="426" t="s">
        <v>407</v>
      </c>
      <c r="AQ17" s="426" t="s">
        <v>407</v>
      </c>
      <c r="AR17" s="383">
        <v>1</v>
      </c>
      <c r="AS17" s="428" t="s">
        <v>895</v>
      </c>
    </row>
    <row r="18" spans="1:45" s="105" customFormat="1" ht="126.75" customHeight="1" thickBot="1" x14ac:dyDescent="0.3">
      <c r="A18" s="585">
        <v>3</v>
      </c>
      <c r="B18" s="583" t="s">
        <v>294</v>
      </c>
      <c r="C18" s="579" t="s">
        <v>227</v>
      </c>
      <c r="D18" s="578" t="s">
        <v>193</v>
      </c>
      <c r="E18" s="603" t="str">
        <f>+VLOOKUP(D18,Listas!$B$3:$D$17,3,0)</f>
        <v>Negocio y procesos</v>
      </c>
      <c r="F18" s="603" t="s">
        <v>322</v>
      </c>
      <c r="G18" s="603" t="s">
        <v>273</v>
      </c>
      <c r="H18" s="604" t="s">
        <v>295</v>
      </c>
      <c r="I18" s="603" t="s">
        <v>314</v>
      </c>
      <c r="J18" s="603" t="s">
        <v>306</v>
      </c>
      <c r="K18" s="604" t="s">
        <v>305</v>
      </c>
      <c r="L18" s="573">
        <v>0.95</v>
      </c>
      <c r="M18" s="610">
        <v>0.75</v>
      </c>
      <c r="N18" s="607">
        <v>0.6</v>
      </c>
      <c r="O18" s="594">
        <v>0.5</v>
      </c>
      <c r="P18" s="594">
        <v>1.5</v>
      </c>
      <c r="Q18" s="594">
        <v>2.5</v>
      </c>
      <c r="R18" s="252" t="s">
        <v>516</v>
      </c>
      <c r="S18" s="253" t="s">
        <v>372</v>
      </c>
      <c r="T18" s="253" t="s">
        <v>616</v>
      </c>
      <c r="U18" s="254" t="s">
        <v>617</v>
      </c>
      <c r="V18" s="226">
        <v>43830</v>
      </c>
      <c r="W18" s="255" t="s">
        <v>373</v>
      </c>
      <c r="X18" s="255" t="s">
        <v>374</v>
      </c>
      <c r="Y18" s="256">
        <v>50000</v>
      </c>
      <c r="Z18" s="256">
        <v>112000</v>
      </c>
      <c r="AA18" s="256" t="s">
        <v>618</v>
      </c>
      <c r="AB18" s="256">
        <v>130000</v>
      </c>
      <c r="AC18" s="257">
        <v>0.34</v>
      </c>
      <c r="AD18" s="258" t="s">
        <v>619</v>
      </c>
      <c r="AE18" s="144"/>
      <c r="AF18" s="117"/>
      <c r="AG18" s="118"/>
      <c r="AH18" s="381" t="s">
        <v>516</v>
      </c>
      <c r="AI18" s="398" t="str">
        <f>+W18</f>
        <v>Número de procesos de contratación adjudicados en el SECOP II</v>
      </c>
      <c r="AJ18" s="403">
        <v>105520</v>
      </c>
      <c r="AK18" s="409">
        <v>117830</v>
      </c>
      <c r="AL18" s="408">
        <v>129782</v>
      </c>
      <c r="AM18" s="408">
        <v>141662</v>
      </c>
      <c r="AN18" s="399" t="str">
        <f t="shared" si="1"/>
        <v>130.000 nuevos procesos adjudicados en el SECOP II</v>
      </c>
      <c r="AO18" s="407" t="s">
        <v>792</v>
      </c>
      <c r="AP18" s="407" t="s">
        <v>792</v>
      </c>
      <c r="AQ18" s="407" t="s">
        <v>792</v>
      </c>
      <c r="AR18" s="459" t="s">
        <v>898</v>
      </c>
      <c r="AS18" s="387" t="s">
        <v>899</v>
      </c>
    </row>
    <row r="19" spans="1:45" s="105" customFormat="1" ht="139.5" customHeight="1" thickBot="1" x14ac:dyDescent="0.3">
      <c r="A19" s="590"/>
      <c r="B19" s="589"/>
      <c r="C19" s="588"/>
      <c r="D19" s="587"/>
      <c r="E19" s="495"/>
      <c r="F19" s="495"/>
      <c r="G19" s="495"/>
      <c r="H19" s="605"/>
      <c r="I19" s="495"/>
      <c r="J19" s="495"/>
      <c r="K19" s="605"/>
      <c r="L19" s="574"/>
      <c r="M19" s="611"/>
      <c r="N19" s="608"/>
      <c r="O19" s="595"/>
      <c r="P19" s="595"/>
      <c r="Q19" s="595"/>
      <c r="R19" s="259" t="s">
        <v>517</v>
      </c>
      <c r="S19" s="240" t="s">
        <v>372</v>
      </c>
      <c r="T19" s="240" t="s">
        <v>620</v>
      </c>
      <c r="U19" s="260" t="s">
        <v>617</v>
      </c>
      <c r="V19" s="233">
        <v>43830</v>
      </c>
      <c r="W19" s="261" t="s">
        <v>375</v>
      </c>
      <c r="X19" s="261" t="s">
        <v>376</v>
      </c>
      <c r="Y19" s="262" t="s">
        <v>377</v>
      </c>
      <c r="Z19" s="263" t="s">
        <v>621</v>
      </c>
      <c r="AA19" s="263" t="s">
        <v>622</v>
      </c>
      <c r="AB19" s="263" t="s">
        <v>623</v>
      </c>
      <c r="AC19" s="264">
        <v>0.33</v>
      </c>
      <c r="AD19" s="265" t="s">
        <v>619</v>
      </c>
      <c r="AE19" s="150"/>
      <c r="AF19" s="119"/>
      <c r="AG19" s="120"/>
      <c r="AH19" s="381" t="s">
        <v>517</v>
      </c>
      <c r="AI19" s="398" t="str">
        <f t="shared" ref="AI19:AI20" si="3">+W19</f>
        <v>Valor de procesos de contratación adjudicados en el SECOP II</v>
      </c>
      <c r="AJ19" s="404" t="s">
        <v>790</v>
      </c>
      <c r="AK19" s="405" t="s">
        <v>791</v>
      </c>
      <c r="AL19" s="405" t="s">
        <v>795</v>
      </c>
      <c r="AM19" s="383" t="s">
        <v>900</v>
      </c>
      <c r="AN19" s="399" t="str">
        <f t="shared" ref="AN19:AN20" si="4">+T19</f>
        <v>$ 19 billones de pesos en procesos adjudicados en el SECOP II</v>
      </c>
      <c r="AO19" s="407" t="s">
        <v>792</v>
      </c>
      <c r="AP19" s="407" t="s">
        <v>792</v>
      </c>
      <c r="AQ19" s="407" t="s">
        <v>792</v>
      </c>
      <c r="AR19" s="460" t="s">
        <v>898</v>
      </c>
      <c r="AS19" s="461" t="s">
        <v>901</v>
      </c>
    </row>
    <row r="20" spans="1:45" s="105" customFormat="1" ht="116.25" customHeight="1" thickBot="1" x14ac:dyDescent="0.3">
      <c r="A20" s="590"/>
      <c r="B20" s="589"/>
      <c r="C20" s="588"/>
      <c r="D20" s="587"/>
      <c r="E20" s="495"/>
      <c r="F20" s="495"/>
      <c r="G20" s="495"/>
      <c r="H20" s="605"/>
      <c r="I20" s="495"/>
      <c r="J20" s="495"/>
      <c r="K20" s="605"/>
      <c r="L20" s="574"/>
      <c r="M20" s="611"/>
      <c r="N20" s="608"/>
      <c r="O20" s="595"/>
      <c r="P20" s="595"/>
      <c r="Q20" s="595"/>
      <c r="R20" s="259" t="s">
        <v>518</v>
      </c>
      <c r="S20" s="240" t="s">
        <v>378</v>
      </c>
      <c r="T20" s="240" t="s">
        <v>379</v>
      </c>
      <c r="U20" s="260" t="s">
        <v>617</v>
      </c>
      <c r="V20" s="233">
        <v>43830</v>
      </c>
      <c r="W20" s="261" t="s">
        <v>380</v>
      </c>
      <c r="X20" s="261" t="s">
        <v>381</v>
      </c>
      <c r="Y20" s="263">
        <v>50</v>
      </c>
      <c r="Z20" s="263">
        <v>110</v>
      </c>
      <c r="AA20" s="263">
        <v>200</v>
      </c>
      <c r="AB20" s="263">
        <v>260</v>
      </c>
      <c r="AC20" s="264">
        <v>0.33</v>
      </c>
      <c r="AD20" s="265" t="s">
        <v>619</v>
      </c>
      <c r="AE20" s="150"/>
      <c r="AF20" s="119"/>
      <c r="AG20" s="120"/>
      <c r="AH20" s="381" t="s">
        <v>518</v>
      </c>
      <c r="AI20" s="398" t="str">
        <f t="shared" si="3"/>
        <v>Número de capacitaciones/acompañamientos/eventos realizados en el uso del SECOP II para partícipes de la compra pública</v>
      </c>
      <c r="AJ20" s="406">
        <v>83</v>
      </c>
      <c r="AK20" s="406">
        <v>143</v>
      </c>
      <c r="AL20" s="383">
        <v>224</v>
      </c>
      <c r="AM20" s="383">
        <v>290</v>
      </c>
      <c r="AN20" s="399" t="str">
        <f t="shared" si="4"/>
        <v>260 Capacitaciones y/o acompañamientos para el uso del SECOP</v>
      </c>
      <c r="AO20" s="407" t="s">
        <v>793</v>
      </c>
      <c r="AP20" s="407" t="s">
        <v>794</v>
      </c>
      <c r="AQ20" s="407" t="s">
        <v>794</v>
      </c>
      <c r="AR20" s="462" t="s">
        <v>902</v>
      </c>
      <c r="AS20" s="428" t="s">
        <v>903</v>
      </c>
    </row>
    <row r="21" spans="1:45" s="105" customFormat="1" ht="54.75" customHeight="1" thickBot="1" x14ac:dyDescent="0.3">
      <c r="A21" s="590"/>
      <c r="B21" s="589"/>
      <c r="C21" s="588"/>
      <c r="D21" s="587"/>
      <c r="E21" s="495"/>
      <c r="F21" s="495"/>
      <c r="G21" s="495"/>
      <c r="H21" s="605"/>
      <c r="I21" s="495"/>
      <c r="J21" s="495"/>
      <c r="K21" s="605"/>
      <c r="L21" s="574"/>
      <c r="M21" s="611"/>
      <c r="N21" s="608"/>
      <c r="O21" s="595"/>
      <c r="P21" s="595"/>
      <c r="Q21" s="595"/>
      <c r="R21" s="232" t="s">
        <v>485</v>
      </c>
      <c r="S21" s="240" t="s">
        <v>413</v>
      </c>
      <c r="T21" s="240" t="s">
        <v>414</v>
      </c>
      <c r="U21" s="260">
        <v>43466</v>
      </c>
      <c r="V21" s="233">
        <v>43830</v>
      </c>
      <c r="W21" s="261" t="s">
        <v>371</v>
      </c>
      <c r="X21" s="261" t="s">
        <v>371</v>
      </c>
      <c r="Y21" s="263" t="s">
        <v>371</v>
      </c>
      <c r="Z21" s="263" t="s">
        <v>371</v>
      </c>
      <c r="AA21" s="263" t="s">
        <v>371</v>
      </c>
      <c r="AB21" s="263" t="s">
        <v>371</v>
      </c>
      <c r="AC21" s="264">
        <v>0.04</v>
      </c>
      <c r="AD21" s="265" t="s">
        <v>624</v>
      </c>
      <c r="AE21" s="150"/>
      <c r="AF21" s="119"/>
      <c r="AG21" s="120"/>
      <c r="AH21" s="381" t="s">
        <v>485</v>
      </c>
      <c r="AI21" s="398" t="s">
        <v>371</v>
      </c>
      <c r="AJ21" s="398" t="s">
        <v>371</v>
      </c>
      <c r="AK21" s="398" t="s">
        <v>371</v>
      </c>
      <c r="AL21" s="398" t="s">
        <v>371</v>
      </c>
      <c r="AM21" s="398" t="s">
        <v>371</v>
      </c>
      <c r="AN21" s="399" t="str">
        <f t="shared" ref="AN21:AN36" si="5">+T21</f>
        <v>Matriz de Excel con el Plan de renovación infraestructura tecnológica interna</v>
      </c>
      <c r="AO21" s="400">
        <v>1</v>
      </c>
      <c r="AP21" s="398" t="s">
        <v>371</v>
      </c>
      <c r="AQ21" s="398" t="s">
        <v>371</v>
      </c>
      <c r="AR21" s="398" t="s">
        <v>371</v>
      </c>
      <c r="AS21" s="392" t="s">
        <v>796</v>
      </c>
    </row>
    <row r="22" spans="1:45" s="105" customFormat="1" ht="84.75" customHeight="1" thickBot="1" x14ac:dyDescent="0.3">
      <c r="A22" s="590"/>
      <c r="B22" s="589"/>
      <c r="C22" s="588"/>
      <c r="D22" s="587"/>
      <c r="E22" s="495"/>
      <c r="F22" s="495"/>
      <c r="G22" s="495"/>
      <c r="H22" s="605"/>
      <c r="I22" s="495"/>
      <c r="J22" s="495"/>
      <c r="K22" s="605"/>
      <c r="L22" s="574"/>
      <c r="M22" s="611"/>
      <c r="N22" s="608"/>
      <c r="O22" s="595"/>
      <c r="P22" s="595"/>
      <c r="Q22" s="595"/>
      <c r="R22" s="232" t="s">
        <v>486</v>
      </c>
      <c r="S22" s="240" t="s">
        <v>625</v>
      </c>
      <c r="T22" s="240" t="s">
        <v>626</v>
      </c>
      <c r="U22" s="260">
        <v>43555</v>
      </c>
      <c r="V22" s="233">
        <v>43799</v>
      </c>
      <c r="W22" s="261" t="s">
        <v>371</v>
      </c>
      <c r="X22" s="261" t="s">
        <v>371</v>
      </c>
      <c r="Y22" s="263" t="s">
        <v>371</v>
      </c>
      <c r="Z22" s="263" t="s">
        <v>371</v>
      </c>
      <c r="AA22" s="263" t="s">
        <v>371</v>
      </c>
      <c r="AB22" s="263" t="s">
        <v>371</v>
      </c>
      <c r="AC22" s="264">
        <v>0.04</v>
      </c>
      <c r="AD22" s="265" t="s">
        <v>624</v>
      </c>
      <c r="AE22" s="150"/>
      <c r="AF22" s="119"/>
      <c r="AG22" s="120"/>
      <c r="AH22" s="381" t="s">
        <v>486</v>
      </c>
      <c r="AI22" s="398" t="s">
        <v>371</v>
      </c>
      <c r="AJ22" s="398" t="s">
        <v>371</v>
      </c>
      <c r="AK22" s="398" t="s">
        <v>371</v>
      </c>
      <c r="AL22" s="398" t="s">
        <v>371</v>
      </c>
      <c r="AM22" s="398" t="s">
        <v>371</v>
      </c>
      <c r="AN22" s="399" t="str">
        <f t="shared" si="5"/>
        <v>Reemplazo de las UPS de los cuartos técnicos (Piso 8 y 10)
Renovación de los biométricos y CCTV
Mantenimiento aires acondicionados cuartos técnicos</v>
      </c>
      <c r="AO22" s="400">
        <v>0.05</v>
      </c>
      <c r="AP22" s="400">
        <v>0.25</v>
      </c>
      <c r="AQ22" s="410">
        <v>0.5</v>
      </c>
      <c r="AR22" s="400">
        <v>1</v>
      </c>
      <c r="AS22" s="392" t="s">
        <v>904</v>
      </c>
    </row>
    <row r="23" spans="1:45" s="105" customFormat="1" ht="24.75" thickBot="1" x14ac:dyDescent="0.3">
      <c r="A23" s="590"/>
      <c r="B23" s="589"/>
      <c r="C23" s="588"/>
      <c r="D23" s="587"/>
      <c r="E23" s="495"/>
      <c r="F23" s="495"/>
      <c r="G23" s="495"/>
      <c r="H23" s="605"/>
      <c r="I23" s="495"/>
      <c r="J23" s="495"/>
      <c r="K23" s="605"/>
      <c r="L23" s="574"/>
      <c r="M23" s="611"/>
      <c r="N23" s="608"/>
      <c r="O23" s="595"/>
      <c r="P23" s="595"/>
      <c r="Q23" s="595"/>
      <c r="R23" s="232" t="s">
        <v>487</v>
      </c>
      <c r="S23" s="240" t="s">
        <v>627</v>
      </c>
      <c r="T23" s="240" t="s">
        <v>628</v>
      </c>
      <c r="U23" s="260">
        <v>43555</v>
      </c>
      <c r="V23" s="233">
        <v>43646</v>
      </c>
      <c r="W23" s="261" t="s">
        <v>371</v>
      </c>
      <c r="X23" s="261" t="s">
        <v>371</v>
      </c>
      <c r="Y23" s="263" t="s">
        <v>371</v>
      </c>
      <c r="Z23" s="263">
        <v>1</v>
      </c>
      <c r="AA23" s="263" t="s">
        <v>371</v>
      </c>
      <c r="AB23" s="263" t="s">
        <v>371</v>
      </c>
      <c r="AC23" s="264">
        <v>0.04</v>
      </c>
      <c r="AD23" s="265" t="s">
        <v>629</v>
      </c>
      <c r="AE23" s="150"/>
      <c r="AF23" s="119"/>
      <c r="AG23" s="120"/>
      <c r="AH23" s="381" t="s">
        <v>487</v>
      </c>
      <c r="AI23" s="381" t="s">
        <v>371</v>
      </c>
      <c r="AJ23" s="381" t="s">
        <v>371</v>
      </c>
      <c r="AK23" s="381" t="s">
        <v>371</v>
      </c>
      <c r="AL23" s="381" t="s">
        <v>371</v>
      </c>
      <c r="AM23" s="381" t="s">
        <v>371</v>
      </c>
      <c r="AN23" s="399" t="str">
        <f t="shared" si="5"/>
        <v>Plan de Capacidad Actualizado</v>
      </c>
      <c r="AO23" s="400">
        <v>0</v>
      </c>
      <c r="AP23" s="401">
        <v>1</v>
      </c>
      <c r="AQ23" s="398" t="s">
        <v>371</v>
      </c>
      <c r="AR23" s="398" t="s">
        <v>371</v>
      </c>
      <c r="AS23" s="388" t="s">
        <v>797</v>
      </c>
    </row>
    <row r="24" spans="1:45" s="105" customFormat="1" ht="56.25" customHeight="1" thickBot="1" x14ac:dyDescent="0.3">
      <c r="A24" s="590"/>
      <c r="B24" s="589"/>
      <c r="C24" s="588"/>
      <c r="D24" s="587"/>
      <c r="E24" s="495"/>
      <c r="F24" s="495"/>
      <c r="G24" s="495"/>
      <c r="H24" s="605"/>
      <c r="I24" s="495"/>
      <c r="J24" s="495"/>
      <c r="K24" s="605"/>
      <c r="L24" s="574"/>
      <c r="M24" s="611"/>
      <c r="N24" s="608"/>
      <c r="O24" s="595"/>
      <c r="P24" s="595"/>
      <c r="Q24" s="595"/>
      <c r="R24" s="232" t="s">
        <v>488</v>
      </c>
      <c r="S24" s="240" t="s">
        <v>630</v>
      </c>
      <c r="T24" s="240" t="s">
        <v>631</v>
      </c>
      <c r="U24" s="260">
        <v>43586</v>
      </c>
      <c r="V24" s="260">
        <v>43646</v>
      </c>
      <c r="W24" s="261" t="s">
        <v>415</v>
      </c>
      <c r="X24" s="261" t="s">
        <v>416</v>
      </c>
      <c r="Y24" s="263">
        <v>0.99</v>
      </c>
      <c r="Z24" s="263">
        <v>0.99</v>
      </c>
      <c r="AA24" s="266">
        <v>0.99960000000000004</v>
      </c>
      <c r="AB24" s="266">
        <v>0.99960000000000004</v>
      </c>
      <c r="AC24" s="264">
        <v>0.04</v>
      </c>
      <c r="AD24" s="265" t="s">
        <v>629</v>
      </c>
      <c r="AE24" s="150"/>
      <c r="AF24" s="119"/>
      <c r="AG24" s="120"/>
      <c r="AH24" s="381" t="s">
        <v>488</v>
      </c>
      <c r="AI24" s="385" t="str">
        <f>+W24</f>
        <v>Disponibilidad de la infraestructura tecnológica (SECOP I)</v>
      </c>
      <c r="AJ24" s="381"/>
      <c r="AK24" s="381"/>
      <c r="AL24" s="386">
        <v>1</v>
      </c>
      <c r="AM24" s="381"/>
      <c r="AN24" s="385" t="str">
        <f t="shared" si="5"/>
        <v xml:space="preserve">SECOP I migrado a la nueva nube pública de Oracle
</v>
      </c>
      <c r="AO24" s="402">
        <v>0</v>
      </c>
      <c r="AP24" s="402">
        <v>0.38</v>
      </c>
      <c r="AQ24" s="386">
        <v>1</v>
      </c>
      <c r="AR24" s="398" t="s">
        <v>371</v>
      </c>
      <c r="AS24" s="388" t="s">
        <v>797</v>
      </c>
    </row>
    <row r="25" spans="1:45" s="105" customFormat="1" ht="72" customHeight="1" thickBot="1" x14ac:dyDescent="0.3">
      <c r="A25" s="590"/>
      <c r="B25" s="589"/>
      <c r="C25" s="588"/>
      <c r="D25" s="587"/>
      <c r="E25" s="495"/>
      <c r="F25" s="495"/>
      <c r="G25" s="495"/>
      <c r="H25" s="605"/>
      <c r="I25" s="495"/>
      <c r="J25" s="495"/>
      <c r="K25" s="605"/>
      <c r="L25" s="574"/>
      <c r="M25" s="611"/>
      <c r="N25" s="608"/>
      <c r="O25" s="595"/>
      <c r="P25" s="595"/>
      <c r="Q25" s="595"/>
      <c r="R25" s="232" t="s">
        <v>489</v>
      </c>
      <c r="S25" s="240" t="s">
        <v>632</v>
      </c>
      <c r="T25" s="240" t="s">
        <v>633</v>
      </c>
      <c r="U25" s="260">
        <v>43466</v>
      </c>
      <c r="V25" s="260">
        <v>43830</v>
      </c>
      <c r="W25" s="261" t="s">
        <v>371</v>
      </c>
      <c r="X25" s="261" t="s">
        <v>371</v>
      </c>
      <c r="Y25" s="263" t="s">
        <v>371</v>
      </c>
      <c r="Z25" s="263" t="s">
        <v>371</v>
      </c>
      <c r="AA25" s="263" t="s">
        <v>371</v>
      </c>
      <c r="AB25" s="263" t="s">
        <v>371</v>
      </c>
      <c r="AC25" s="264">
        <v>0.04</v>
      </c>
      <c r="AD25" s="265" t="s">
        <v>634</v>
      </c>
      <c r="AE25" s="150"/>
      <c r="AF25" s="119"/>
      <c r="AG25" s="120"/>
      <c r="AH25" s="381" t="s">
        <v>489</v>
      </c>
      <c r="AI25" s="381" t="s">
        <v>371</v>
      </c>
      <c r="AJ25" s="381" t="s">
        <v>371</v>
      </c>
      <c r="AK25" s="381" t="s">
        <v>371</v>
      </c>
      <c r="AL25" s="381" t="s">
        <v>371</v>
      </c>
      <c r="AM25" s="381" t="s">
        <v>371</v>
      </c>
      <c r="AN25" s="385" t="str">
        <f t="shared" si="5"/>
        <v>Mejoras en la base de datos de SECOP II</v>
      </c>
      <c r="AO25" s="412">
        <v>0</v>
      </c>
      <c r="AP25" s="411">
        <v>0.46</v>
      </c>
      <c r="AQ25" s="386">
        <v>0.75</v>
      </c>
      <c r="AR25" s="386">
        <v>1</v>
      </c>
      <c r="AS25" s="428" t="s">
        <v>905</v>
      </c>
    </row>
    <row r="26" spans="1:45" s="105" customFormat="1" ht="32.25" customHeight="1" thickBot="1" x14ac:dyDescent="0.3">
      <c r="A26" s="590"/>
      <c r="B26" s="589"/>
      <c r="C26" s="588"/>
      <c r="D26" s="587"/>
      <c r="E26" s="495"/>
      <c r="F26" s="495"/>
      <c r="G26" s="495"/>
      <c r="H26" s="605"/>
      <c r="I26" s="495"/>
      <c r="J26" s="495"/>
      <c r="K26" s="605"/>
      <c r="L26" s="574"/>
      <c r="M26" s="611"/>
      <c r="N26" s="608"/>
      <c r="O26" s="595"/>
      <c r="P26" s="595"/>
      <c r="Q26" s="595"/>
      <c r="R26" s="232" t="s">
        <v>490</v>
      </c>
      <c r="S26" s="240" t="s">
        <v>417</v>
      </c>
      <c r="T26" s="240" t="s">
        <v>635</v>
      </c>
      <c r="U26" s="260">
        <v>43466</v>
      </c>
      <c r="V26" s="233">
        <v>43562</v>
      </c>
      <c r="W26" s="261"/>
      <c r="X26" s="261"/>
      <c r="Y26" s="263"/>
      <c r="Z26" s="263"/>
      <c r="AA26" s="263"/>
      <c r="AB26" s="263"/>
      <c r="AC26" s="264">
        <v>0.04</v>
      </c>
      <c r="AD26" s="265" t="s">
        <v>629</v>
      </c>
      <c r="AE26" s="150"/>
      <c r="AF26" s="119"/>
      <c r="AG26" s="120"/>
      <c r="AH26" s="381" t="s">
        <v>490</v>
      </c>
      <c r="AI26" s="381"/>
      <c r="AJ26" s="381"/>
      <c r="AK26" s="381"/>
      <c r="AL26" s="381"/>
      <c r="AM26" s="381"/>
      <c r="AN26" s="381" t="str">
        <f t="shared" si="5"/>
        <v>SECOP II en la nube pública</v>
      </c>
      <c r="AO26" s="413">
        <v>0.85</v>
      </c>
      <c r="AP26" s="413">
        <v>1</v>
      </c>
      <c r="AQ26" s="381" t="s">
        <v>371</v>
      </c>
      <c r="AR26" s="381" t="s">
        <v>371</v>
      </c>
      <c r="AS26" s="388" t="s">
        <v>797</v>
      </c>
    </row>
    <row r="27" spans="1:45" s="105" customFormat="1" ht="41.25" customHeight="1" thickBot="1" x14ac:dyDescent="0.3">
      <c r="A27" s="590"/>
      <c r="B27" s="589"/>
      <c r="C27" s="588"/>
      <c r="D27" s="587"/>
      <c r="E27" s="495"/>
      <c r="F27" s="495"/>
      <c r="G27" s="495"/>
      <c r="H27" s="605"/>
      <c r="I27" s="495"/>
      <c r="J27" s="495"/>
      <c r="K27" s="605"/>
      <c r="L27" s="574"/>
      <c r="M27" s="611"/>
      <c r="N27" s="608"/>
      <c r="O27" s="595"/>
      <c r="P27" s="595"/>
      <c r="Q27" s="595"/>
      <c r="R27" s="232" t="s">
        <v>491</v>
      </c>
      <c r="S27" s="240" t="s">
        <v>418</v>
      </c>
      <c r="T27" s="240" t="s">
        <v>636</v>
      </c>
      <c r="U27" s="260">
        <v>43466</v>
      </c>
      <c r="V27" s="233">
        <v>43646</v>
      </c>
      <c r="W27" s="261" t="s">
        <v>371</v>
      </c>
      <c r="X27" s="261" t="s">
        <v>371</v>
      </c>
      <c r="Y27" s="263" t="s">
        <v>371</v>
      </c>
      <c r="Z27" s="263" t="s">
        <v>371</v>
      </c>
      <c r="AA27" s="263" t="s">
        <v>371</v>
      </c>
      <c r="AB27" s="263" t="s">
        <v>371</v>
      </c>
      <c r="AC27" s="264">
        <v>0.04</v>
      </c>
      <c r="AD27" s="265" t="s">
        <v>634</v>
      </c>
      <c r="AE27" s="150"/>
      <c r="AF27" s="119"/>
      <c r="AG27" s="120"/>
      <c r="AH27" s="381" t="s">
        <v>491</v>
      </c>
      <c r="AI27" s="381" t="s">
        <v>371</v>
      </c>
      <c r="AJ27" s="381" t="s">
        <v>371</v>
      </c>
      <c r="AK27" s="381" t="s">
        <v>371</v>
      </c>
      <c r="AL27" s="381" t="s">
        <v>371</v>
      </c>
      <c r="AM27" s="381" t="s">
        <v>371</v>
      </c>
      <c r="AN27" s="385" t="str">
        <f t="shared" si="5"/>
        <v>Mecanismo de monitoreo y control de la nube pública SECOP II implementado</v>
      </c>
      <c r="AO27" s="415" t="s">
        <v>371</v>
      </c>
      <c r="AP27" s="415">
        <v>1</v>
      </c>
      <c r="AQ27" s="414" t="s">
        <v>371</v>
      </c>
      <c r="AR27" s="414" t="s">
        <v>371</v>
      </c>
      <c r="AS27" s="388" t="s">
        <v>797</v>
      </c>
    </row>
    <row r="28" spans="1:45" s="105" customFormat="1" ht="118.5" customHeight="1" thickBot="1" x14ac:dyDescent="0.3">
      <c r="A28" s="590"/>
      <c r="B28" s="589"/>
      <c r="C28" s="588"/>
      <c r="D28" s="587"/>
      <c r="E28" s="495"/>
      <c r="F28" s="495"/>
      <c r="G28" s="495"/>
      <c r="H28" s="605"/>
      <c r="I28" s="495"/>
      <c r="J28" s="495"/>
      <c r="K28" s="605"/>
      <c r="L28" s="574"/>
      <c r="M28" s="611"/>
      <c r="N28" s="608"/>
      <c r="O28" s="595"/>
      <c r="P28" s="595"/>
      <c r="Q28" s="595"/>
      <c r="R28" s="232" t="s">
        <v>492</v>
      </c>
      <c r="S28" s="240" t="s">
        <v>419</v>
      </c>
      <c r="T28" s="240" t="s">
        <v>420</v>
      </c>
      <c r="U28" s="260">
        <v>43466</v>
      </c>
      <c r="V28" s="233" t="s">
        <v>421</v>
      </c>
      <c r="W28" s="261" t="s">
        <v>371</v>
      </c>
      <c r="X28" s="261" t="s">
        <v>371</v>
      </c>
      <c r="Y28" s="263" t="s">
        <v>371</v>
      </c>
      <c r="Z28" s="263" t="s">
        <v>371</v>
      </c>
      <c r="AA28" s="263" t="s">
        <v>371</v>
      </c>
      <c r="AB28" s="263" t="s">
        <v>371</v>
      </c>
      <c r="AC28" s="264">
        <v>0.04</v>
      </c>
      <c r="AD28" s="265" t="s">
        <v>637</v>
      </c>
      <c r="AE28" s="150"/>
      <c r="AF28" s="119"/>
      <c r="AG28" s="120"/>
      <c r="AH28" s="381" t="s">
        <v>492</v>
      </c>
      <c r="AI28" s="381" t="s">
        <v>371</v>
      </c>
      <c r="AJ28" s="381" t="s">
        <v>371</v>
      </c>
      <c r="AK28" s="381" t="s">
        <v>371</v>
      </c>
      <c r="AL28" s="381" t="s">
        <v>371</v>
      </c>
      <c r="AM28" s="381" t="s">
        <v>371</v>
      </c>
      <c r="AN28" s="381" t="str">
        <f t="shared" si="5"/>
        <v>Plan de trabajo implementado</v>
      </c>
      <c r="AO28" s="416">
        <v>0.45</v>
      </c>
      <c r="AP28" s="416">
        <v>0.47</v>
      </c>
      <c r="AQ28" s="386">
        <v>0.5</v>
      </c>
      <c r="AR28" s="386">
        <v>0.71</v>
      </c>
      <c r="AS28" s="417" t="s">
        <v>906</v>
      </c>
    </row>
    <row r="29" spans="1:45" s="105" customFormat="1" ht="24.75" thickBot="1" x14ac:dyDescent="0.3">
      <c r="A29" s="590"/>
      <c r="B29" s="589"/>
      <c r="C29" s="588"/>
      <c r="D29" s="587"/>
      <c r="E29" s="495"/>
      <c r="F29" s="495"/>
      <c r="G29" s="495"/>
      <c r="H29" s="605"/>
      <c r="I29" s="495"/>
      <c r="J29" s="495"/>
      <c r="K29" s="605"/>
      <c r="L29" s="574"/>
      <c r="M29" s="611"/>
      <c r="N29" s="608"/>
      <c r="O29" s="595"/>
      <c r="P29" s="595"/>
      <c r="Q29" s="595"/>
      <c r="R29" s="232" t="s">
        <v>493</v>
      </c>
      <c r="S29" s="240" t="s">
        <v>423</v>
      </c>
      <c r="T29" s="240" t="s">
        <v>424</v>
      </c>
      <c r="U29" s="260">
        <v>43466</v>
      </c>
      <c r="V29" s="260">
        <v>43830</v>
      </c>
      <c r="W29" s="261" t="s">
        <v>371</v>
      </c>
      <c r="X29" s="261" t="s">
        <v>371</v>
      </c>
      <c r="Y29" s="263" t="s">
        <v>371</v>
      </c>
      <c r="Z29" s="263" t="s">
        <v>371</v>
      </c>
      <c r="AA29" s="263" t="s">
        <v>371</v>
      </c>
      <c r="AB29" s="263" t="s">
        <v>371</v>
      </c>
      <c r="AC29" s="264">
        <v>0.04</v>
      </c>
      <c r="AD29" s="265" t="s">
        <v>638</v>
      </c>
      <c r="AE29" s="150"/>
      <c r="AF29" s="119"/>
      <c r="AG29" s="120"/>
      <c r="AH29" s="381" t="s">
        <v>493</v>
      </c>
      <c r="AI29" s="381" t="s">
        <v>371</v>
      </c>
      <c r="AJ29" s="381" t="s">
        <v>371</v>
      </c>
      <c r="AK29" s="381" t="s">
        <v>371</v>
      </c>
      <c r="AL29" s="381" t="s">
        <v>371</v>
      </c>
      <c r="AM29" s="381" t="s">
        <v>371</v>
      </c>
      <c r="AN29" s="381" t="str">
        <f t="shared" si="5"/>
        <v>Portal web actualizado</v>
      </c>
      <c r="AO29" s="418">
        <v>1</v>
      </c>
      <c r="AP29" s="418" t="s">
        <v>371</v>
      </c>
      <c r="AQ29" s="386">
        <v>0.75</v>
      </c>
      <c r="AR29" s="386">
        <v>1</v>
      </c>
      <c r="AS29" s="420" t="s">
        <v>907</v>
      </c>
    </row>
    <row r="30" spans="1:45" s="105" customFormat="1" ht="52.5" customHeight="1" thickBot="1" x14ac:dyDescent="0.3">
      <c r="A30" s="590"/>
      <c r="B30" s="589"/>
      <c r="C30" s="588"/>
      <c r="D30" s="587"/>
      <c r="E30" s="495"/>
      <c r="F30" s="495"/>
      <c r="G30" s="495"/>
      <c r="H30" s="605"/>
      <c r="I30" s="495"/>
      <c r="J30" s="495"/>
      <c r="K30" s="605"/>
      <c r="L30" s="574"/>
      <c r="M30" s="611"/>
      <c r="N30" s="608"/>
      <c r="O30" s="595"/>
      <c r="P30" s="595"/>
      <c r="Q30" s="595"/>
      <c r="R30" s="232" t="s">
        <v>494</v>
      </c>
      <c r="S30" s="240" t="s">
        <v>425</v>
      </c>
      <c r="T30" s="240" t="s">
        <v>426</v>
      </c>
      <c r="U30" s="260">
        <v>43466</v>
      </c>
      <c r="V30" s="233">
        <v>43554</v>
      </c>
      <c r="W30" s="261" t="s">
        <v>427</v>
      </c>
      <c r="X30" s="261" t="s">
        <v>422</v>
      </c>
      <c r="Y30" s="263">
        <v>1</v>
      </c>
      <c r="Z30" s="263" t="s">
        <v>371</v>
      </c>
      <c r="AA30" s="263" t="s">
        <v>371</v>
      </c>
      <c r="AB30" s="263" t="s">
        <v>371</v>
      </c>
      <c r="AC30" s="264">
        <v>0.04</v>
      </c>
      <c r="AD30" s="265" t="s">
        <v>629</v>
      </c>
      <c r="AE30" s="150"/>
      <c r="AF30" s="119"/>
      <c r="AG30" s="120"/>
      <c r="AH30" s="381" t="s">
        <v>494</v>
      </c>
      <c r="AI30" s="385" t="str">
        <f t="shared" ref="AI30:AI37" si="6">+W30</f>
        <v>Control de defectos Bloqueantes y Críticos (Aplicaciones)</v>
      </c>
      <c r="AJ30" s="381" t="s">
        <v>371</v>
      </c>
      <c r="AK30" s="381" t="s">
        <v>371</v>
      </c>
      <c r="AL30" s="381"/>
      <c r="AM30" s="381"/>
      <c r="AN30" s="385" t="str">
        <f t="shared" si="5"/>
        <v>Cumplimiento del los criterios de aceptación de las pruebas de certificación del SECOP II en la Nube Publica</v>
      </c>
      <c r="AO30" s="419">
        <v>0.85</v>
      </c>
      <c r="AP30" s="419">
        <v>1</v>
      </c>
      <c r="AQ30" s="381" t="s">
        <v>371</v>
      </c>
      <c r="AR30" s="381" t="s">
        <v>371</v>
      </c>
      <c r="AS30" s="420" t="s">
        <v>797</v>
      </c>
    </row>
    <row r="31" spans="1:45" s="105" customFormat="1" ht="24.75" thickBot="1" x14ac:dyDescent="0.3">
      <c r="A31" s="590"/>
      <c r="B31" s="589"/>
      <c r="C31" s="588"/>
      <c r="D31" s="587"/>
      <c r="E31" s="495"/>
      <c r="F31" s="495"/>
      <c r="G31" s="495"/>
      <c r="H31" s="605"/>
      <c r="I31" s="495"/>
      <c r="J31" s="495"/>
      <c r="K31" s="605"/>
      <c r="L31" s="574"/>
      <c r="M31" s="611"/>
      <c r="N31" s="608"/>
      <c r="O31" s="595"/>
      <c r="P31" s="595"/>
      <c r="Q31" s="595"/>
      <c r="R31" s="232" t="s">
        <v>495</v>
      </c>
      <c r="S31" s="240" t="s">
        <v>639</v>
      </c>
      <c r="T31" s="240" t="s">
        <v>640</v>
      </c>
      <c r="U31" s="260">
        <v>43466</v>
      </c>
      <c r="V31" s="233">
        <v>43646</v>
      </c>
      <c r="W31" s="261" t="s">
        <v>371</v>
      </c>
      <c r="X31" s="261" t="s">
        <v>371</v>
      </c>
      <c r="Y31" s="263">
        <v>1</v>
      </c>
      <c r="Z31" s="263">
        <v>1</v>
      </c>
      <c r="AA31" s="263" t="s">
        <v>371</v>
      </c>
      <c r="AB31" s="263" t="s">
        <v>371</v>
      </c>
      <c r="AC31" s="264">
        <v>0.04</v>
      </c>
      <c r="AD31" s="265" t="s">
        <v>641</v>
      </c>
      <c r="AE31" s="150"/>
      <c r="AF31" s="119"/>
      <c r="AG31" s="120"/>
      <c r="AH31" s="381" t="s">
        <v>495</v>
      </c>
      <c r="AI31" s="385" t="str">
        <f t="shared" si="6"/>
        <v>N.A.</v>
      </c>
      <c r="AJ31" s="381"/>
      <c r="AK31" s="381"/>
      <c r="AL31" s="381"/>
      <c r="AM31" s="381"/>
      <c r="AN31" s="385" t="str">
        <f t="shared" si="5"/>
        <v>Modificación de órdenes de compra automatizada</v>
      </c>
      <c r="AO31" s="423">
        <v>0.23</v>
      </c>
      <c r="AP31" s="423">
        <v>0.85</v>
      </c>
      <c r="AQ31" s="386">
        <v>1</v>
      </c>
      <c r="AR31" s="381" t="s">
        <v>371</v>
      </c>
      <c r="AS31" s="420" t="s">
        <v>797</v>
      </c>
    </row>
    <row r="32" spans="1:45" s="105" customFormat="1" ht="45" customHeight="1" thickBot="1" x14ac:dyDescent="0.3">
      <c r="A32" s="590"/>
      <c r="B32" s="589"/>
      <c r="C32" s="588"/>
      <c r="D32" s="587"/>
      <c r="E32" s="495"/>
      <c r="F32" s="495"/>
      <c r="G32" s="495"/>
      <c r="H32" s="605"/>
      <c r="I32" s="495"/>
      <c r="J32" s="495"/>
      <c r="K32" s="605"/>
      <c r="L32" s="574"/>
      <c r="M32" s="611"/>
      <c r="N32" s="608"/>
      <c r="O32" s="595"/>
      <c r="P32" s="595"/>
      <c r="Q32" s="595"/>
      <c r="R32" s="232" t="s">
        <v>496</v>
      </c>
      <c r="S32" s="240" t="s">
        <v>428</v>
      </c>
      <c r="T32" s="240" t="s">
        <v>428</v>
      </c>
      <c r="U32" s="260">
        <v>43466</v>
      </c>
      <c r="V32" s="233">
        <v>43554</v>
      </c>
      <c r="W32" s="261" t="s">
        <v>371</v>
      </c>
      <c r="X32" s="261" t="s">
        <v>371</v>
      </c>
      <c r="Y32" s="263" t="s">
        <v>371</v>
      </c>
      <c r="Z32" s="263" t="s">
        <v>371</v>
      </c>
      <c r="AA32" s="263" t="s">
        <v>371</v>
      </c>
      <c r="AB32" s="263" t="s">
        <v>371</v>
      </c>
      <c r="AC32" s="264">
        <v>0.04</v>
      </c>
      <c r="AD32" s="265" t="s">
        <v>642</v>
      </c>
      <c r="AE32" s="150"/>
      <c r="AF32" s="119"/>
      <c r="AG32" s="120"/>
      <c r="AH32" s="381" t="s">
        <v>496</v>
      </c>
      <c r="AI32" s="385" t="str">
        <f t="shared" si="6"/>
        <v>N.A.</v>
      </c>
      <c r="AJ32" s="421" t="str">
        <f t="shared" ref="AJ32" si="7">+X32</f>
        <v>N.A.</v>
      </c>
      <c r="AK32" s="421" t="str">
        <f t="shared" ref="AK32" si="8">+Y32</f>
        <v>N.A.</v>
      </c>
      <c r="AL32" s="421" t="str">
        <f t="shared" ref="AL32" si="9">+Z32</f>
        <v>N.A.</v>
      </c>
      <c r="AM32" s="421" t="str">
        <f t="shared" ref="AM32" si="10">+AA32</f>
        <v>N.A.</v>
      </c>
      <c r="AN32" s="385" t="str">
        <f t="shared" si="5"/>
        <v>Mapa de interoperabilidad, inventario mecanismos de interoperabilidad SECOP</v>
      </c>
      <c r="AO32" s="422">
        <v>1</v>
      </c>
      <c r="AP32" s="381" t="s">
        <v>371</v>
      </c>
      <c r="AQ32" s="381" t="s">
        <v>371</v>
      </c>
      <c r="AR32" s="381" t="s">
        <v>371</v>
      </c>
      <c r="AS32" s="420" t="s">
        <v>797</v>
      </c>
    </row>
    <row r="33" spans="1:45" s="105" customFormat="1" ht="36" customHeight="1" thickBot="1" x14ac:dyDescent="0.3">
      <c r="A33" s="590"/>
      <c r="B33" s="589"/>
      <c r="C33" s="588"/>
      <c r="D33" s="587"/>
      <c r="E33" s="495"/>
      <c r="F33" s="495"/>
      <c r="G33" s="495"/>
      <c r="H33" s="605"/>
      <c r="I33" s="495"/>
      <c r="J33" s="495"/>
      <c r="K33" s="605"/>
      <c r="L33" s="574"/>
      <c r="M33" s="611"/>
      <c r="N33" s="608"/>
      <c r="O33" s="595"/>
      <c r="P33" s="595"/>
      <c r="Q33" s="595"/>
      <c r="R33" s="232" t="s">
        <v>497</v>
      </c>
      <c r="S33" s="240" t="s">
        <v>643</v>
      </c>
      <c r="T33" s="240" t="s">
        <v>644</v>
      </c>
      <c r="U33" s="260">
        <v>43466</v>
      </c>
      <c r="V33" s="233">
        <v>43830</v>
      </c>
      <c r="W33" s="261" t="s">
        <v>371</v>
      </c>
      <c r="X33" s="261" t="s">
        <v>371</v>
      </c>
      <c r="Y33" s="263" t="s">
        <v>371</v>
      </c>
      <c r="Z33" s="263" t="s">
        <v>371</v>
      </c>
      <c r="AA33" s="263" t="s">
        <v>371</v>
      </c>
      <c r="AB33" s="263" t="s">
        <v>371</v>
      </c>
      <c r="AC33" s="264">
        <v>0.04</v>
      </c>
      <c r="AD33" s="265" t="s">
        <v>642</v>
      </c>
      <c r="AE33" s="150"/>
      <c r="AF33" s="119"/>
      <c r="AG33" s="120"/>
      <c r="AH33" s="381" t="s">
        <v>497</v>
      </c>
      <c r="AI33" s="385" t="str">
        <f t="shared" si="6"/>
        <v>N.A.</v>
      </c>
      <c r="AJ33" s="381" t="s">
        <v>371</v>
      </c>
      <c r="AK33" s="381" t="s">
        <v>371</v>
      </c>
      <c r="AL33" s="381" t="s">
        <v>371</v>
      </c>
      <c r="AM33" s="381" t="s">
        <v>371</v>
      </c>
      <c r="AN33" s="385" t="s">
        <v>798</v>
      </c>
      <c r="AO33" s="386">
        <v>0</v>
      </c>
      <c r="AP33" s="386">
        <v>0</v>
      </c>
      <c r="AQ33" s="386">
        <v>1</v>
      </c>
      <c r="AR33" s="381" t="s">
        <v>371</v>
      </c>
      <c r="AS33" s="420" t="s">
        <v>797</v>
      </c>
    </row>
    <row r="34" spans="1:45" s="105" customFormat="1" ht="48" customHeight="1" thickBot="1" x14ac:dyDescent="0.3">
      <c r="A34" s="590"/>
      <c r="B34" s="589"/>
      <c r="C34" s="588"/>
      <c r="D34" s="587"/>
      <c r="E34" s="495"/>
      <c r="F34" s="495"/>
      <c r="G34" s="495"/>
      <c r="H34" s="605"/>
      <c r="I34" s="495"/>
      <c r="J34" s="495"/>
      <c r="K34" s="605"/>
      <c r="L34" s="574"/>
      <c r="M34" s="611"/>
      <c r="N34" s="608"/>
      <c r="O34" s="595"/>
      <c r="P34" s="595"/>
      <c r="Q34" s="595"/>
      <c r="R34" s="232" t="s">
        <v>498</v>
      </c>
      <c r="S34" s="240" t="s">
        <v>645</v>
      </c>
      <c r="T34" s="240" t="s">
        <v>429</v>
      </c>
      <c r="U34" s="260">
        <v>43466</v>
      </c>
      <c r="V34" s="233">
        <v>43830</v>
      </c>
      <c r="W34" s="261" t="s">
        <v>371</v>
      </c>
      <c r="X34" s="261" t="s">
        <v>371</v>
      </c>
      <c r="Y34" s="263" t="s">
        <v>371</v>
      </c>
      <c r="Z34" s="263" t="s">
        <v>371</v>
      </c>
      <c r="AA34" s="263" t="s">
        <v>371</v>
      </c>
      <c r="AB34" s="263" t="s">
        <v>371</v>
      </c>
      <c r="AC34" s="264">
        <v>0.04</v>
      </c>
      <c r="AD34" s="265" t="s">
        <v>642</v>
      </c>
      <c r="AE34" s="150"/>
      <c r="AF34" s="119"/>
      <c r="AG34" s="120"/>
      <c r="AH34" s="381" t="s">
        <v>498</v>
      </c>
      <c r="AI34" s="385" t="str">
        <f t="shared" si="6"/>
        <v>N.A.</v>
      </c>
      <c r="AJ34" s="381" t="s">
        <v>371</v>
      </c>
      <c r="AK34" s="381" t="s">
        <v>371</v>
      </c>
      <c r="AL34" s="381" t="s">
        <v>371</v>
      </c>
      <c r="AM34" s="381" t="s">
        <v>371</v>
      </c>
      <c r="AN34" s="385" t="str">
        <f t="shared" si="5"/>
        <v>Assesment realizado</v>
      </c>
      <c r="AO34" s="386">
        <v>0</v>
      </c>
      <c r="AP34" s="386">
        <v>0</v>
      </c>
      <c r="AQ34" s="386">
        <v>1</v>
      </c>
      <c r="AR34" s="381" t="s">
        <v>371</v>
      </c>
      <c r="AS34" s="388" t="s">
        <v>797</v>
      </c>
    </row>
    <row r="35" spans="1:45" s="105" customFormat="1" ht="204" customHeight="1" thickBot="1" x14ac:dyDescent="0.3">
      <c r="A35" s="590"/>
      <c r="B35" s="589"/>
      <c r="C35" s="588"/>
      <c r="D35" s="587"/>
      <c r="E35" s="495"/>
      <c r="F35" s="495"/>
      <c r="G35" s="495"/>
      <c r="H35" s="605"/>
      <c r="I35" s="495"/>
      <c r="J35" s="495"/>
      <c r="K35" s="605"/>
      <c r="L35" s="574"/>
      <c r="M35" s="611"/>
      <c r="N35" s="608"/>
      <c r="O35" s="595"/>
      <c r="P35" s="595"/>
      <c r="Q35" s="595"/>
      <c r="R35" s="232" t="s">
        <v>499</v>
      </c>
      <c r="S35" s="240" t="s">
        <v>646</v>
      </c>
      <c r="T35" s="240" t="s">
        <v>430</v>
      </c>
      <c r="U35" s="260">
        <v>43466</v>
      </c>
      <c r="V35" s="233">
        <v>43830</v>
      </c>
      <c r="W35" s="261" t="s">
        <v>647</v>
      </c>
      <c r="X35" s="261"/>
      <c r="Y35" s="263"/>
      <c r="Z35" s="263"/>
      <c r="AA35" s="263"/>
      <c r="AB35" s="263"/>
      <c r="AC35" s="264">
        <v>0.04</v>
      </c>
      <c r="AD35" s="265" t="s">
        <v>648</v>
      </c>
      <c r="AE35" s="150"/>
      <c r="AF35" s="119"/>
      <c r="AG35" s="120"/>
      <c r="AH35" s="381" t="s">
        <v>499</v>
      </c>
      <c r="AI35" s="385" t="str">
        <f t="shared" si="6"/>
        <v>Diocumentos finalizados</v>
      </c>
      <c r="AJ35" s="381"/>
      <c r="AK35" s="381"/>
      <c r="AL35" s="381"/>
      <c r="AM35" s="381"/>
      <c r="AN35" s="385" t="str">
        <f t="shared" si="5"/>
        <v>Documentación de: i.) flujos de trabajo para la atención de cada canal de contacto ii.) Mejoramiento operativo de las tareas de soporte del grupo de gestión interna y el proceso de certificación de falla particular , registro y seguimiento a kpi's operativos y unificación de tareas de control y seguimiento para el proceso gestión de solicitudes, iii)Revisión de las cargas de trabajo y reorganización de las campañas de la Mesa de Servicio.</v>
      </c>
      <c r="AO35" s="386">
        <v>0.65</v>
      </c>
      <c r="AP35" s="381"/>
      <c r="AQ35" s="386">
        <v>0.65</v>
      </c>
      <c r="AR35" s="386">
        <v>0.33</v>
      </c>
      <c r="AS35" s="428" t="s">
        <v>908</v>
      </c>
    </row>
    <row r="36" spans="1:45" s="105" customFormat="1" ht="60" customHeight="1" thickBot="1" x14ac:dyDescent="0.3">
      <c r="A36" s="590"/>
      <c r="B36" s="589"/>
      <c r="C36" s="588"/>
      <c r="D36" s="587"/>
      <c r="E36" s="495"/>
      <c r="F36" s="495"/>
      <c r="G36" s="495"/>
      <c r="H36" s="605"/>
      <c r="I36" s="495"/>
      <c r="J36" s="495"/>
      <c r="K36" s="605"/>
      <c r="L36" s="574"/>
      <c r="M36" s="611"/>
      <c r="N36" s="608"/>
      <c r="O36" s="595"/>
      <c r="P36" s="595"/>
      <c r="Q36" s="595"/>
      <c r="R36" s="232" t="s">
        <v>500</v>
      </c>
      <c r="S36" s="240" t="s">
        <v>649</v>
      </c>
      <c r="T36" s="240" t="s">
        <v>431</v>
      </c>
      <c r="U36" s="260">
        <v>43466</v>
      </c>
      <c r="V36" s="233">
        <v>43646</v>
      </c>
      <c r="W36" s="261" t="s">
        <v>371</v>
      </c>
      <c r="X36" s="261" t="s">
        <v>371</v>
      </c>
      <c r="Y36" s="263">
        <v>1</v>
      </c>
      <c r="Z36" s="263">
        <v>1</v>
      </c>
      <c r="AA36" s="263" t="s">
        <v>371</v>
      </c>
      <c r="AB36" s="263" t="s">
        <v>371</v>
      </c>
      <c r="AC36" s="264">
        <v>0.04</v>
      </c>
      <c r="AD36" s="265" t="s">
        <v>648</v>
      </c>
      <c r="AE36" s="150"/>
      <c r="AF36" s="119"/>
      <c r="AG36" s="120"/>
      <c r="AH36" s="381" t="s">
        <v>500</v>
      </c>
      <c r="AI36" s="385" t="str">
        <f t="shared" si="6"/>
        <v>N.A.</v>
      </c>
      <c r="AJ36" s="381"/>
      <c r="AK36" s="381"/>
      <c r="AL36" s="381"/>
      <c r="AM36" s="381"/>
      <c r="AN36" s="385" t="str">
        <f t="shared" si="5"/>
        <v>Nuevo operador de mesa de servicio en operación</v>
      </c>
      <c r="AO36" s="386">
        <v>1</v>
      </c>
      <c r="AP36" s="386">
        <v>0.85</v>
      </c>
      <c r="AQ36" s="386">
        <v>1</v>
      </c>
      <c r="AR36" s="381" t="s">
        <v>371</v>
      </c>
      <c r="AS36" s="388" t="s">
        <v>797</v>
      </c>
    </row>
    <row r="37" spans="1:45" s="105" customFormat="1" ht="60" customHeight="1" thickBot="1" x14ac:dyDescent="0.3">
      <c r="A37" s="590"/>
      <c r="B37" s="589"/>
      <c r="C37" s="588"/>
      <c r="D37" s="587"/>
      <c r="E37" s="495"/>
      <c r="F37" s="495"/>
      <c r="G37" s="495"/>
      <c r="H37" s="605"/>
      <c r="I37" s="495"/>
      <c r="J37" s="495"/>
      <c r="K37" s="605"/>
      <c r="L37" s="574"/>
      <c r="M37" s="611"/>
      <c r="N37" s="608"/>
      <c r="O37" s="595"/>
      <c r="P37" s="595"/>
      <c r="Q37" s="595"/>
      <c r="R37" s="232" t="s">
        <v>501</v>
      </c>
      <c r="S37" s="240" t="s">
        <v>650</v>
      </c>
      <c r="T37" s="240" t="s">
        <v>799</v>
      </c>
      <c r="U37" s="260">
        <v>43466</v>
      </c>
      <c r="V37" s="233">
        <v>43814</v>
      </c>
      <c r="W37" s="261" t="s">
        <v>371</v>
      </c>
      <c r="X37" s="261" t="s">
        <v>371</v>
      </c>
      <c r="Y37" s="263">
        <v>1</v>
      </c>
      <c r="Z37" s="263" t="s">
        <v>371</v>
      </c>
      <c r="AA37" s="263" t="s">
        <v>371</v>
      </c>
      <c r="AB37" s="263" t="s">
        <v>371</v>
      </c>
      <c r="AC37" s="264">
        <v>0.04</v>
      </c>
      <c r="AD37" s="265" t="s">
        <v>651</v>
      </c>
      <c r="AE37" s="150"/>
      <c r="AF37" s="119"/>
      <c r="AG37" s="120"/>
      <c r="AH37" s="381" t="s">
        <v>501</v>
      </c>
      <c r="AI37" s="385" t="str">
        <f t="shared" si="6"/>
        <v>N.A.</v>
      </c>
      <c r="AJ37" s="381" t="s">
        <v>371</v>
      </c>
      <c r="AK37" s="381" t="s">
        <v>371</v>
      </c>
      <c r="AL37" s="381" t="s">
        <v>371</v>
      </c>
      <c r="AM37" s="381" t="s">
        <v>371</v>
      </c>
      <c r="AN37" s="425" t="str">
        <f t="shared" ref="AN37:AN49" si="11">+T37</f>
        <v>Reportes automatizados</v>
      </c>
      <c r="AO37" s="386">
        <v>0.1</v>
      </c>
      <c r="AP37" s="386"/>
      <c r="AQ37" s="386">
        <v>1</v>
      </c>
      <c r="AR37" s="386">
        <v>1</v>
      </c>
      <c r="AS37" s="428" t="s">
        <v>909</v>
      </c>
    </row>
    <row r="38" spans="1:45" s="105" customFormat="1" ht="81.75" customHeight="1" thickBot="1" x14ac:dyDescent="0.3">
      <c r="A38" s="590"/>
      <c r="B38" s="589"/>
      <c r="C38" s="588"/>
      <c r="D38" s="587"/>
      <c r="E38" s="495"/>
      <c r="F38" s="495"/>
      <c r="G38" s="495"/>
      <c r="H38" s="605"/>
      <c r="I38" s="495"/>
      <c r="J38" s="495"/>
      <c r="K38" s="605"/>
      <c r="L38" s="574"/>
      <c r="M38" s="611"/>
      <c r="N38" s="608"/>
      <c r="O38" s="595"/>
      <c r="P38" s="595"/>
      <c r="Q38" s="595"/>
      <c r="R38" s="232" t="s">
        <v>502</v>
      </c>
      <c r="S38" s="240" t="s">
        <v>432</v>
      </c>
      <c r="T38" s="240" t="s">
        <v>800</v>
      </c>
      <c r="U38" s="260">
        <v>43466</v>
      </c>
      <c r="V38" s="233">
        <v>43830</v>
      </c>
      <c r="W38" s="261"/>
      <c r="X38" s="261"/>
      <c r="Y38" s="263"/>
      <c r="Z38" s="263"/>
      <c r="AA38" s="263"/>
      <c r="AB38" s="263"/>
      <c r="AC38" s="264">
        <v>0.04</v>
      </c>
      <c r="AD38" s="265" t="s">
        <v>648</v>
      </c>
      <c r="AE38" s="150"/>
      <c r="AF38" s="119"/>
      <c r="AG38" s="120"/>
      <c r="AH38" s="381" t="s">
        <v>502</v>
      </c>
      <c r="AI38" s="425">
        <f t="shared" ref="AI38" si="12">+W38</f>
        <v>0</v>
      </c>
      <c r="AJ38" s="424" t="s">
        <v>371</v>
      </c>
      <c r="AK38" s="424" t="s">
        <v>371</v>
      </c>
      <c r="AL38" s="424" t="s">
        <v>371</v>
      </c>
      <c r="AM38" s="424" t="s">
        <v>371</v>
      </c>
      <c r="AN38" s="385" t="str">
        <f t="shared" si="11"/>
        <v>Metodología Gestión de Problemas de la Subdirección de IDT</v>
      </c>
      <c r="AO38" s="386">
        <v>0.05</v>
      </c>
      <c r="AP38" s="381"/>
      <c r="AQ38" s="386">
        <v>0.8</v>
      </c>
      <c r="AR38" s="386">
        <v>1</v>
      </c>
      <c r="AS38" s="428" t="s">
        <v>910</v>
      </c>
    </row>
    <row r="39" spans="1:45" s="105" customFormat="1" ht="84.75" thickBot="1" x14ac:dyDescent="0.3">
      <c r="A39" s="590"/>
      <c r="B39" s="589"/>
      <c r="C39" s="588"/>
      <c r="D39" s="587"/>
      <c r="E39" s="495"/>
      <c r="F39" s="495"/>
      <c r="G39" s="495"/>
      <c r="H39" s="605"/>
      <c r="I39" s="495"/>
      <c r="J39" s="495"/>
      <c r="K39" s="605"/>
      <c r="L39" s="574"/>
      <c r="M39" s="611"/>
      <c r="N39" s="608"/>
      <c r="O39" s="595"/>
      <c r="P39" s="595"/>
      <c r="Q39" s="595"/>
      <c r="R39" s="232" t="s">
        <v>503</v>
      </c>
      <c r="S39" s="240" t="s">
        <v>433</v>
      </c>
      <c r="T39" s="240" t="s">
        <v>434</v>
      </c>
      <c r="U39" s="260">
        <v>43466</v>
      </c>
      <c r="V39" s="233">
        <v>43814</v>
      </c>
      <c r="W39" s="261"/>
      <c r="X39" s="261"/>
      <c r="Y39" s="263"/>
      <c r="Z39" s="263"/>
      <c r="AA39" s="263"/>
      <c r="AB39" s="263"/>
      <c r="AC39" s="264">
        <v>0.04</v>
      </c>
      <c r="AD39" s="265" t="s">
        <v>648</v>
      </c>
      <c r="AE39" s="150"/>
      <c r="AF39" s="119"/>
      <c r="AG39" s="120"/>
      <c r="AH39" s="381" t="s">
        <v>503</v>
      </c>
      <c r="AI39" s="425">
        <f t="shared" ref="AI39" si="13">+W39</f>
        <v>0</v>
      </c>
      <c r="AJ39" s="424" t="s">
        <v>371</v>
      </c>
      <c r="AK39" s="424" t="s">
        <v>371</v>
      </c>
      <c r="AL39" s="424" t="s">
        <v>371</v>
      </c>
      <c r="AM39" s="424" t="s">
        <v>371</v>
      </c>
      <c r="AN39" s="385" t="str">
        <f t="shared" si="11"/>
        <v>Estrategias implementadas</v>
      </c>
      <c r="AO39" s="386">
        <v>0.25</v>
      </c>
      <c r="AP39" s="381"/>
      <c r="AQ39" s="386">
        <v>0.25</v>
      </c>
      <c r="AR39" s="386">
        <v>1</v>
      </c>
      <c r="AS39" s="428" t="s">
        <v>911</v>
      </c>
    </row>
    <row r="40" spans="1:45" s="105" customFormat="1" ht="104.25" customHeight="1" thickBot="1" x14ac:dyDescent="0.3">
      <c r="A40" s="590"/>
      <c r="B40" s="589"/>
      <c r="C40" s="588"/>
      <c r="D40" s="587"/>
      <c r="E40" s="495"/>
      <c r="F40" s="495"/>
      <c r="G40" s="495"/>
      <c r="H40" s="605"/>
      <c r="I40" s="495"/>
      <c r="J40" s="495"/>
      <c r="K40" s="605"/>
      <c r="L40" s="574"/>
      <c r="M40" s="611"/>
      <c r="N40" s="608"/>
      <c r="O40" s="595"/>
      <c r="P40" s="595"/>
      <c r="Q40" s="595"/>
      <c r="R40" s="232" t="s">
        <v>504</v>
      </c>
      <c r="S40" s="240" t="s">
        <v>435</v>
      </c>
      <c r="T40" s="240" t="s">
        <v>436</v>
      </c>
      <c r="U40" s="260">
        <v>43466</v>
      </c>
      <c r="V40" s="233">
        <v>43830</v>
      </c>
      <c r="W40" s="261" t="s">
        <v>437</v>
      </c>
      <c r="X40" s="261" t="s">
        <v>437</v>
      </c>
      <c r="Y40" s="263">
        <v>5</v>
      </c>
      <c r="Z40" s="263">
        <v>5</v>
      </c>
      <c r="AA40" s="263">
        <v>5</v>
      </c>
      <c r="AB40" s="263">
        <v>5</v>
      </c>
      <c r="AC40" s="264">
        <v>0.04</v>
      </c>
      <c r="AD40" s="265" t="s">
        <v>652</v>
      </c>
      <c r="AE40" s="150"/>
      <c r="AF40" s="119"/>
      <c r="AG40" s="120"/>
      <c r="AH40" s="381" t="s">
        <v>503</v>
      </c>
      <c r="AI40" s="385" t="str">
        <f t="shared" ref="AI40:AI43" si="14">+W40</f>
        <v>Número de incidentes de seguridad</v>
      </c>
      <c r="AJ40" s="386">
        <v>0.69</v>
      </c>
      <c r="AK40" s="386">
        <v>0.8</v>
      </c>
      <c r="AL40" s="386">
        <v>1</v>
      </c>
      <c r="AM40" s="386">
        <v>1</v>
      </c>
      <c r="AN40" s="385" t="str">
        <f t="shared" si="11"/>
        <v>Plan de mejoramiento implementado</v>
      </c>
      <c r="AO40" s="386" t="s">
        <v>371</v>
      </c>
      <c r="AP40" s="381" t="s">
        <v>371</v>
      </c>
      <c r="AQ40" s="381" t="s">
        <v>371</v>
      </c>
      <c r="AR40" s="381" t="s">
        <v>371</v>
      </c>
      <c r="AS40" s="428" t="s">
        <v>916</v>
      </c>
    </row>
    <row r="41" spans="1:45" s="105" customFormat="1" ht="138" customHeight="1" thickBot="1" x14ac:dyDescent="0.3">
      <c r="A41" s="590"/>
      <c r="B41" s="589"/>
      <c r="C41" s="588"/>
      <c r="D41" s="587"/>
      <c r="E41" s="495"/>
      <c r="F41" s="495"/>
      <c r="G41" s="495"/>
      <c r="H41" s="605"/>
      <c r="I41" s="495"/>
      <c r="J41" s="495"/>
      <c r="K41" s="605"/>
      <c r="L41" s="574"/>
      <c r="M41" s="611"/>
      <c r="N41" s="608"/>
      <c r="O41" s="595"/>
      <c r="P41" s="595"/>
      <c r="Q41" s="595"/>
      <c r="R41" s="232" t="s">
        <v>505</v>
      </c>
      <c r="S41" s="240" t="s">
        <v>438</v>
      </c>
      <c r="T41" s="240" t="s">
        <v>438</v>
      </c>
      <c r="U41" s="260">
        <v>43466</v>
      </c>
      <c r="V41" s="233">
        <v>43830</v>
      </c>
      <c r="W41" s="261"/>
      <c r="X41" s="261"/>
      <c r="Y41" s="263"/>
      <c r="Z41" s="263"/>
      <c r="AA41" s="263"/>
      <c r="AB41" s="263"/>
      <c r="AC41" s="264">
        <v>0.04</v>
      </c>
      <c r="AD41" s="265" t="s">
        <v>653</v>
      </c>
      <c r="AE41" s="150"/>
      <c r="AF41" s="119"/>
      <c r="AG41" s="120"/>
      <c r="AH41" s="381" t="s">
        <v>505</v>
      </c>
      <c r="AI41" s="425">
        <f t="shared" si="14"/>
        <v>0</v>
      </c>
      <c r="AJ41" s="424" t="s">
        <v>371</v>
      </c>
      <c r="AK41" s="424" t="s">
        <v>371</v>
      </c>
      <c r="AL41" s="424" t="s">
        <v>371</v>
      </c>
      <c r="AM41" s="424" t="s">
        <v>371</v>
      </c>
      <c r="AN41" s="385" t="str">
        <f t="shared" si="11"/>
        <v>Plan de continuidad de las plataformas de e-procurement</v>
      </c>
      <c r="AO41" s="386">
        <v>0</v>
      </c>
      <c r="AP41" s="381"/>
      <c r="AQ41" s="386">
        <v>0</v>
      </c>
      <c r="AR41" s="386">
        <v>0.7</v>
      </c>
      <c r="AS41" s="428" t="s">
        <v>912</v>
      </c>
    </row>
    <row r="42" spans="1:45" s="105" customFormat="1" ht="40.5" customHeight="1" thickBot="1" x14ac:dyDescent="0.3">
      <c r="A42" s="590"/>
      <c r="B42" s="589"/>
      <c r="C42" s="588"/>
      <c r="D42" s="587"/>
      <c r="E42" s="495"/>
      <c r="F42" s="495"/>
      <c r="G42" s="495"/>
      <c r="H42" s="605"/>
      <c r="I42" s="495"/>
      <c r="J42" s="495"/>
      <c r="K42" s="605"/>
      <c r="L42" s="574"/>
      <c r="M42" s="611"/>
      <c r="N42" s="608"/>
      <c r="O42" s="595"/>
      <c r="P42" s="595"/>
      <c r="Q42" s="595"/>
      <c r="R42" s="232" t="s">
        <v>507</v>
      </c>
      <c r="S42" s="240" t="s">
        <v>440</v>
      </c>
      <c r="T42" s="240" t="s">
        <v>441</v>
      </c>
      <c r="U42" s="260">
        <v>43466</v>
      </c>
      <c r="V42" s="233">
        <v>43738</v>
      </c>
      <c r="W42" s="261"/>
      <c r="X42" s="261"/>
      <c r="Y42" s="263"/>
      <c r="Z42" s="263">
        <v>0.8</v>
      </c>
      <c r="AA42" s="263">
        <v>0.8</v>
      </c>
      <c r="AB42" s="263">
        <v>0.8</v>
      </c>
      <c r="AC42" s="264">
        <v>0.04</v>
      </c>
      <c r="AD42" s="265" t="s">
        <v>652</v>
      </c>
      <c r="AE42" s="150"/>
      <c r="AF42" s="119"/>
      <c r="AG42" s="120"/>
      <c r="AH42" s="381" t="s">
        <v>507</v>
      </c>
      <c r="AI42" s="427">
        <f t="shared" ref="AI42" si="15">+W42</f>
        <v>0</v>
      </c>
      <c r="AJ42" s="426" t="s">
        <v>371</v>
      </c>
      <c r="AK42" s="426" t="s">
        <v>371</v>
      </c>
      <c r="AL42" s="426" t="s">
        <v>371</v>
      </c>
      <c r="AM42" s="426" t="s">
        <v>371</v>
      </c>
      <c r="AN42" s="385" t="str">
        <f t="shared" si="11"/>
        <v>Sistema de monitoreo  y correlación implementado</v>
      </c>
      <c r="AO42" s="386">
        <v>0</v>
      </c>
      <c r="AP42" s="386">
        <v>1</v>
      </c>
      <c r="AQ42" s="381" t="s">
        <v>371</v>
      </c>
      <c r="AR42" s="381" t="s">
        <v>371</v>
      </c>
      <c r="AS42" s="428" t="s">
        <v>801</v>
      </c>
    </row>
    <row r="43" spans="1:45" s="105" customFormat="1" ht="160.5" customHeight="1" thickBot="1" x14ac:dyDescent="0.3">
      <c r="A43" s="586"/>
      <c r="B43" s="584"/>
      <c r="C43" s="580"/>
      <c r="D43" s="511"/>
      <c r="E43" s="497"/>
      <c r="F43" s="497"/>
      <c r="G43" s="497"/>
      <c r="H43" s="606"/>
      <c r="I43" s="497"/>
      <c r="J43" s="497"/>
      <c r="K43" s="606"/>
      <c r="L43" s="575"/>
      <c r="M43" s="612"/>
      <c r="N43" s="609"/>
      <c r="O43" s="597"/>
      <c r="P43" s="597"/>
      <c r="Q43" s="597"/>
      <c r="R43" s="267" t="s">
        <v>509</v>
      </c>
      <c r="S43" s="247" t="s">
        <v>444</v>
      </c>
      <c r="T43" s="247" t="s">
        <v>654</v>
      </c>
      <c r="U43" s="268">
        <v>43466</v>
      </c>
      <c r="V43" s="269">
        <v>43830</v>
      </c>
      <c r="W43" s="270" t="s">
        <v>371</v>
      </c>
      <c r="X43" s="271" t="s">
        <v>371</v>
      </c>
      <c r="Y43" s="272">
        <v>1</v>
      </c>
      <c r="Z43" s="272">
        <v>1</v>
      </c>
      <c r="AA43" s="272" t="s">
        <v>371</v>
      </c>
      <c r="AB43" s="272" t="s">
        <v>371</v>
      </c>
      <c r="AC43" s="273">
        <v>0.04</v>
      </c>
      <c r="AD43" s="274" t="s">
        <v>652</v>
      </c>
      <c r="AE43" s="150"/>
      <c r="AF43" s="119"/>
      <c r="AG43" s="120"/>
      <c r="AH43" s="381" t="s">
        <v>509</v>
      </c>
      <c r="AI43" s="385" t="str">
        <f t="shared" si="14"/>
        <v>N.A.</v>
      </c>
      <c r="AJ43" s="426" t="s">
        <v>371</v>
      </c>
      <c r="AK43" s="426" t="s">
        <v>371</v>
      </c>
      <c r="AL43" s="426" t="s">
        <v>371</v>
      </c>
      <c r="AM43" s="426" t="s">
        <v>371</v>
      </c>
      <c r="AN43" s="385" t="str">
        <f t="shared" si="11"/>
        <v xml:space="preserve">Estrategia de implementación protocolo IPV6
Implementación del protocolo IPV6
Manual de aseguramiento de equipos con protocolo IPV6
Inventario de equipos protocolo IPV6/IPV4
Estrategia de implementación protocolo IPV6 (Plan de implementación protocolo IPV6 y Diagnóstico),Inventario de equipos protocolo IPV6/IPV4Implementación del protocolo IPV6 y pruebas </v>
      </c>
      <c r="AO43" s="386">
        <v>0.3</v>
      </c>
      <c r="AP43" s="386">
        <v>0.75</v>
      </c>
      <c r="AQ43" s="386" t="s">
        <v>371</v>
      </c>
      <c r="AR43" s="386">
        <v>0.6</v>
      </c>
      <c r="AS43" s="428" t="s">
        <v>913</v>
      </c>
    </row>
    <row r="44" spans="1:45" s="105" customFormat="1" ht="100.5" customHeight="1" thickBot="1" x14ac:dyDescent="0.3">
      <c r="A44" s="585">
        <v>4</v>
      </c>
      <c r="B44" s="583" t="s">
        <v>296</v>
      </c>
      <c r="C44" s="579" t="s">
        <v>224</v>
      </c>
      <c r="D44" s="578" t="s">
        <v>261</v>
      </c>
      <c r="E44" s="603" t="str">
        <f>+VLOOKUP(D44,Listas!$B$3:$D$17,3,0)</f>
        <v>Innovación y aprendizaje</v>
      </c>
      <c r="F44" s="603" t="s">
        <v>331</v>
      </c>
      <c r="G44" s="603" t="s">
        <v>326</v>
      </c>
      <c r="H44" s="604" t="s">
        <v>155</v>
      </c>
      <c r="I44" s="603" t="s">
        <v>327</v>
      </c>
      <c r="J44" s="629" t="s">
        <v>330</v>
      </c>
      <c r="K44" s="604" t="s">
        <v>324</v>
      </c>
      <c r="L44" s="607">
        <v>0.6</v>
      </c>
      <c r="M44" s="610">
        <v>0.7</v>
      </c>
      <c r="N44" s="610">
        <v>0.8</v>
      </c>
      <c r="O44" s="573">
        <v>1</v>
      </c>
      <c r="P44" s="573">
        <v>2</v>
      </c>
      <c r="Q44" s="573">
        <v>3</v>
      </c>
      <c r="R44" s="252" t="s">
        <v>519</v>
      </c>
      <c r="S44" s="253" t="s">
        <v>369</v>
      </c>
      <c r="T44" s="253" t="s">
        <v>370</v>
      </c>
      <c r="U44" s="226">
        <v>43466</v>
      </c>
      <c r="V44" s="226">
        <v>43830</v>
      </c>
      <c r="W44" s="225" t="s">
        <v>371</v>
      </c>
      <c r="X44" s="275" t="s">
        <v>371</v>
      </c>
      <c r="Y44" s="225" t="s">
        <v>371</v>
      </c>
      <c r="Z44" s="225" t="s">
        <v>371</v>
      </c>
      <c r="AA44" s="225" t="s">
        <v>371</v>
      </c>
      <c r="AB44" s="225" t="s">
        <v>371</v>
      </c>
      <c r="AC44" s="276">
        <v>0.1</v>
      </c>
      <c r="AD44" s="277" t="s">
        <v>687</v>
      </c>
      <c r="AE44" s="144"/>
      <c r="AF44" s="117"/>
      <c r="AG44" s="118"/>
      <c r="AH44" s="381" t="s">
        <v>519</v>
      </c>
      <c r="AI44" s="382" t="str">
        <f t="shared" ref="AI44:AI49" si="16">+X44</f>
        <v>N.A.</v>
      </c>
      <c r="AJ44" s="382" t="str">
        <f>+Y44</f>
        <v>N.A.</v>
      </c>
      <c r="AK44" s="382" t="str">
        <f>+Z44</f>
        <v>N.A.</v>
      </c>
      <c r="AL44" s="382" t="str">
        <f>+AA44</f>
        <v>N.A.</v>
      </c>
      <c r="AM44" s="382" t="s">
        <v>371</v>
      </c>
      <c r="AN44" s="384" t="str">
        <f t="shared" si="11"/>
        <v>Seguimiento de CCE sobre los proyectos de ley del sistema de compra pública y pronunciamiento cuando lo amerite</v>
      </c>
      <c r="AO44" s="432" t="s">
        <v>805</v>
      </c>
      <c r="AP44" s="432" t="s">
        <v>806</v>
      </c>
      <c r="AQ44" s="430" t="s">
        <v>804</v>
      </c>
      <c r="AR44" s="381" t="s">
        <v>875</v>
      </c>
      <c r="AS44" s="457" t="s">
        <v>882</v>
      </c>
    </row>
    <row r="45" spans="1:45" s="105" customFormat="1" ht="91.5" customHeight="1" thickBot="1" x14ac:dyDescent="0.3">
      <c r="A45" s="590"/>
      <c r="B45" s="589"/>
      <c r="C45" s="588"/>
      <c r="D45" s="587"/>
      <c r="E45" s="495"/>
      <c r="F45" s="495"/>
      <c r="G45" s="495"/>
      <c r="H45" s="605"/>
      <c r="I45" s="495"/>
      <c r="J45" s="630"/>
      <c r="K45" s="605"/>
      <c r="L45" s="608"/>
      <c r="M45" s="611"/>
      <c r="N45" s="611"/>
      <c r="O45" s="574"/>
      <c r="P45" s="574"/>
      <c r="Q45" s="574"/>
      <c r="R45" s="259" t="s">
        <v>520</v>
      </c>
      <c r="S45" s="240" t="s">
        <v>363</v>
      </c>
      <c r="T45" s="240" t="s">
        <v>364</v>
      </c>
      <c r="U45" s="233">
        <v>43466</v>
      </c>
      <c r="V45" s="233">
        <v>43830</v>
      </c>
      <c r="W45" s="240" t="s">
        <v>365</v>
      </c>
      <c r="X45" s="240" t="s">
        <v>366</v>
      </c>
      <c r="Y45" s="278">
        <v>1</v>
      </c>
      <c r="Z45" s="278">
        <v>1</v>
      </c>
      <c r="AA45" s="278">
        <v>1</v>
      </c>
      <c r="AB45" s="278">
        <v>1</v>
      </c>
      <c r="AC45" s="278">
        <v>0.15</v>
      </c>
      <c r="AD45" s="279" t="s">
        <v>687</v>
      </c>
      <c r="AE45" s="150"/>
      <c r="AF45" s="119"/>
      <c r="AG45" s="120"/>
      <c r="AH45" s="381" t="s">
        <v>807</v>
      </c>
      <c r="AI45" s="382" t="str">
        <f t="shared" si="16"/>
        <v>Número de consultas resueltas/ total de consultas que llegan a la Subdirección</v>
      </c>
      <c r="AJ45" s="433">
        <v>0.99809999999999999</v>
      </c>
      <c r="AK45" s="433">
        <v>0.99129999999999996</v>
      </c>
      <c r="AL45" s="433">
        <v>0.99929999999999997</v>
      </c>
      <c r="AM45" s="440">
        <v>0.99639999999999995</v>
      </c>
      <c r="AN45" s="384" t="str">
        <f t="shared" si="11"/>
        <v>Consultas resueltas en los términos de ley</v>
      </c>
      <c r="AO45" s="431" t="s">
        <v>809</v>
      </c>
      <c r="AP45" s="431" t="s">
        <v>810</v>
      </c>
      <c r="AQ45" s="431" t="s">
        <v>808</v>
      </c>
      <c r="AR45" s="381" t="s">
        <v>876</v>
      </c>
      <c r="AS45" s="458" t="s">
        <v>883</v>
      </c>
    </row>
    <row r="46" spans="1:45" s="105" customFormat="1" ht="151.5" customHeight="1" thickBot="1" x14ac:dyDescent="0.3">
      <c r="A46" s="590"/>
      <c r="B46" s="589"/>
      <c r="C46" s="588"/>
      <c r="D46" s="587"/>
      <c r="E46" s="495"/>
      <c r="F46" s="495"/>
      <c r="G46" s="495"/>
      <c r="H46" s="605"/>
      <c r="I46" s="495"/>
      <c r="J46" s="630"/>
      <c r="K46" s="605"/>
      <c r="L46" s="608"/>
      <c r="M46" s="611"/>
      <c r="N46" s="611"/>
      <c r="O46" s="574"/>
      <c r="P46" s="574"/>
      <c r="Q46" s="574"/>
      <c r="R46" s="278" t="s">
        <v>521</v>
      </c>
      <c r="S46" s="240" t="s">
        <v>680</v>
      </c>
      <c r="T46" s="240" t="s">
        <v>681</v>
      </c>
      <c r="U46" s="233">
        <v>43466</v>
      </c>
      <c r="V46" s="233">
        <v>43830</v>
      </c>
      <c r="W46" s="240" t="s">
        <v>682</v>
      </c>
      <c r="X46" s="240" t="s">
        <v>683</v>
      </c>
      <c r="Y46" s="280">
        <v>0</v>
      </c>
      <c r="Z46" s="280">
        <v>0</v>
      </c>
      <c r="AA46" s="280">
        <v>0</v>
      </c>
      <c r="AB46" s="280">
        <v>3</v>
      </c>
      <c r="AC46" s="278">
        <v>0.15</v>
      </c>
      <c r="AD46" s="279" t="s">
        <v>687</v>
      </c>
      <c r="AE46" s="150"/>
      <c r="AF46" s="119"/>
      <c r="AG46" s="120"/>
      <c r="AH46" s="381" t="s">
        <v>521</v>
      </c>
      <c r="AI46" s="382" t="str">
        <f t="shared" si="16"/>
        <v>Sumatoria de las guías, o circulares, o normativa  del sistema de compra pública</v>
      </c>
      <c r="AJ46" s="381">
        <v>0</v>
      </c>
      <c r="AK46" s="381">
        <v>0</v>
      </c>
      <c r="AL46" s="381">
        <v>0</v>
      </c>
      <c r="AM46" s="381">
        <v>3</v>
      </c>
      <c r="AN46" s="384" t="str">
        <f t="shared" si="11"/>
        <v>Evaluación, actualización  y/o expedición de guías, manuales y circulares para el Sistema de Compra Pública.</v>
      </c>
      <c r="AO46" s="432" t="s">
        <v>811</v>
      </c>
      <c r="AP46" s="429" t="s">
        <v>812</v>
      </c>
      <c r="AQ46" s="429" t="s">
        <v>813</v>
      </c>
      <c r="AR46" s="429" t="s">
        <v>877</v>
      </c>
      <c r="AS46" s="428" t="s">
        <v>878</v>
      </c>
    </row>
    <row r="47" spans="1:45" s="105" customFormat="1" ht="153.75" customHeight="1" thickBot="1" x14ac:dyDescent="0.3">
      <c r="A47" s="586"/>
      <c r="B47" s="584"/>
      <c r="C47" s="580"/>
      <c r="D47" s="511"/>
      <c r="E47" s="497"/>
      <c r="F47" s="497"/>
      <c r="G47" s="497"/>
      <c r="H47" s="606"/>
      <c r="I47" s="497"/>
      <c r="J47" s="631"/>
      <c r="K47" s="606"/>
      <c r="L47" s="609"/>
      <c r="M47" s="612"/>
      <c r="N47" s="612"/>
      <c r="O47" s="575"/>
      <c r="P47" s="575"/>
      <c r="Q47" s="575"/>
      <c r="R47" s="245" t="s">
        <v>560</v>
      </c>
      <c r="S47" s="247" t="s">
        <v>684</v>
      </c>
      <c r="T47" s="247" t="s">
        <v>685</v>
      </c>
      <c r="U47" s="269">
        <v>43678</v>
      </c>
      <c r="V47" s="269">
        <v>43830</v>
      </c>
      <c r="W47" s="267" t="s">
        <v>371</v>
      </c>
      <c r="X47" s="281" t="s">
        <v>371</v>
      </c>
      <c r="Y47" s="267" t="s">
        <v>371</v>
      </c>
      <c r="Z47" s="267" t="s">
        <v>371</v>
      </c>
      <c r="AA47" s="267" t="s">
        <v>371</v>
      </c>
      <c r="AB47" s="267"/>
      <c r="AC47" s="282">
        <v>0.2</v>
      </c>
      <c r="AD47" s="283" t="s">
        <v>687</v>
      </c>
      <c r="AE47" s="150"/>
      <c r="AF47" s="119"/>
      <c r="AG47" s="120"/>
      <c r="AH47" s="381" t="s">
        <v>560</v>
      </c>
      <c r="AI47" s="382" t="str">
        <f t="shared" si="16"/>
        <v>N.A.</v>
      </c>
      <c r="AJ47" s="382" t="str">
        <f t="shared" ref="AJ47:AL47" si="17">+Y47</f>
        <v>N.A.</v>
      </c>
      <c r="AK47" s="382" t="str">
        <f t="shared" si="17"/>
        <v>N.A.</v>
      </c>
      <c r="AL47" s="382" t="str">
        <f t="shared" si="17"/>
        <v>N.A.</v>
      </c>
      <c r="AM47" s="381"/>
      <c r="AN47" s="384" t="str">
        <f t="shared" si="11"/>
        <v>Sentencias indizadas 2018 y 2019</v>
      </c>
      <c r="AO47" s="381" t="s">
        <v>371</v>
      </c>
      <c r="AP47" s="381" t="s">
        <v>371</v>
      </c>
      <c r="AQ47" s="429" t="s">
        <v>814</v>
      </c>
      <c r="AR47" s="429" t="s">
        <v>879</v>
      </c>
      <c r="AS47" s="428" t="s">
        <v>880</v>
      </c>
    </row>
    <row r="48" spans="1:45" s="105" customFormat="1" ht="104.25" customHeight="1" thickBot="1" x14ac:dyDescent="0.3">
      <c r="A48" s="215">
        <v>5</v>
      </c>
      <c r="B48" s="216" t="s">
        <v>296</v>
      </c>
      <c r="C48" s="217" t="s">
        <v>224</v>
      </c>
      <c r="D48" s="218" t="s">
        <v>203</v>
      </c>
      <c r="E48" s="219"/>
      <c r="F48" s="219"/>
      <c r="G48" s="219"/>
      <c r="H48" s="202"/>
      <c r="I48" s="219"/>
      <c r="J48" s="219"/>
      <c r="K48" s="202"/>
      <c r="L48" s="198"/>
      <c r="M48" s="201"/>
      <c r="N48" s="200"/>
      <c r="O48" s="201"/>
      <c r="P48" s="201"/>
      <c r="Q48" s="201"/>
      <c r="R48" s="284" t="s">
        <v>549</v>
      </c>
      <c r="S48" s="221" t="s">
        <v>166</v>
      </c>
      <c r="T48" s="285" t="s">
        <v>677</v>
      </c>
      <c r="U48" s="286">
        <v>43739</v>
      </c>
      <c r="V48" s="286">
        <v>43830</v>
      </c>
      <c r="W48" s="287" t="s">
        <v>407</v>
      </c>
      <c r="X48" s="285" t="s">
        <v>407</v>
      </c>
      <c r="Y48" s="288" t="s">
        <v>407</v>
      </c>
      <c r="Z48" s="287" t="s">
        <v>407</v>
      </c>
      <c r="AA48" s="287" t="s">
        <v>407</v>
      </c>
      <c r="AB48" s="288">
        <v>1</v>
      </c>
      <c r="AC48" s="220">
        <v>0.05</v>
      </c>
      <c r="AD48" s="224" t="s">
        <v>406</v>
      </c>
      <c r="AE48" s="151"/>
      <c r="AF48" s="123"/>
      <c r="AG48" s="124"/>
      <c r="AH48" s="381" t="s">
        <v>549</v>
      </c>
      <c r="AI48" s="382" t="str">
        <f t="shared" si="16"/>
        <v>N/A</v>
      </c>
      <c r="AJ48" s="426" t="s">
        <v>407</v>
      </c>
      <c r="AK48" s="426" t="s">
        <v>407</v>
      </c>
      <c r="AL48" s="426" t="s">
        <v>407</v>
      </c>
      <c r="AM48" s="386" t="s">
        <v>943</v>
      </c>
      <c r="AN48" s="384" t="str">
        <f t="shared" si="11"/>
        <v>Resolución y proyecto</v>
      </c>
      <c r="AO48" s="426" t="s">
        <v>407</v>
      </c>
      <c r="AP48" s="426" t="s">
        <v>407</v>
      </c>
      <c r="AQ48" s="426" t="s">
        <v>407</v>
      </c>
      <c r="AR48" s="426">
        <v>0.5</v>
      </c>
      <c r="AS48" s="428" t="s">
        <v>896</v>
      </c>
    </row>
    <row r="49" spans="1:45" s="105" customFormat="1" ht="200.25" customHeight="1" thickBot="1" x14ac:dyDescent="0.3">
      <c r="A49" s="215">
        <v>6</v>
      </c>
      <c r="B49" s="216" t="s">
        <v>296</v>
      </c>
      <c r="C49" s="217" t="s">
        <v>224</v>
      </c>
      <c r="D49" s="218" t="s">
        <v>276</v>
      </c>
      <c r="E49" s="219"/>
      <c r="F49" s="219"/>
      <c r="G49" s="219"/>
      <c r="H49" s="202"/>
      <c r="I49" s="219"/>
      <c r="J49" s="219"/>
      <c r="K49" s="202"/>
      <c r="L49" s="201"/>
      <c r="M49" s="200"/>
      <c r="N49" s="199"/>
      <c r="O49" s="198"/>
      <c r="P49" s="198"/>
      <c r="Q49" s="198"/>
      <c r="R49" s="284" t="s">
        <v>550</v>
      </c>
      <c r="S49" s="221" t="s">
        <v>206</v>
      </c>
      <c r="T49" s="221" t="s">
        <v>686</v>
      </c>
      <c r="U49" s="222">
        <v>43678</v>
      </c>
      <c r="V49" s="289">
        <v>43830</v>
      </c>
      <c r="W49" s="287" t="s">
        <v>371</v>
      </c>
      <c r="X49" s="290" t="s">
        <v>371</v>
      </c>
      <c r="Y49" s="287" t="s">
        <v>371</v>
      </c>
      <c r="Z49" s="287" t="s">
        <v>371</v>
      </c>
      <c r="AA49" s="287" t="s">
        <v>371</v>
      </c>
      <c r="AB49" s="284"/>
      <c r="AC49" s="291">
        <v>0.2</v>
      </c>
      <c r="AD49" s="224" t="s">
        <v>687</v>
      </c>
      <c r="AE49" s="152"/>
      <c r="AF49" s="143"/>
      <c r="AG49" s="124"/>
      <c r="AH49" s="381" t="s">
        <v>550</v>
      </c>
      <c r="AI49" s="382" t="str">
        <f t="shared" si="16"/>
        <v>N.A.</v>
      </c>
      <c r="AJ49" s="382" t="str">
        <f t="shared" ref="AJ49" si="18">+Y49</f>
        <v>N.A.</v>
      </c>
      <c r="AK49" s="382" t="str">
        <f t="shared" ref="AK49" si="19">+Z49</f>
        <v>N.A.</v>
      </c>
      <c r="AL49" s="382" t="str">
        <f t="shared" ref="AL49" si="20">+AA49</f>
        <v>N.A.</v>
      </c>
      <c r="AM49" s="381"/>
      <c r="AN49" s="384" t="str">
        <f t="shared" si="11"/>
        <v>Actas de mesas de trabajo</v>
      </c>
      <c r="AO49" s="381" t="s">
        <v>371</v>
      </c>
      <c r="AP49" s="381" t="s">
        <v>371</v>
      </c>
      <c r="AQ49" s="426" t="s">
        <v>815</v>
      </c>
      <c r="AR49" s="465">
        <v>0.5</v>
      </c>
      <c r="AS49" s="428" t="s">
        <v>881</v>
      </c>
    </row>
    <row r="50" spans="1:45" s="105" customFormat="1" ht="123" customHeight="1" thickBot="1" x14ac:dyDescent="0.3">
      <c r="A50" s="585">
        <v>7</v>
      </c>
      <c r="B50" s="583" t="s">
        <v>296</v>
      </c>
      <c r="C50" s="579" t="s">
        <v>229</v>
      </c>
      <c r="D50" s="578" t="s">
        <v>154</v>
      </c>
      <c r="E50" s="603"/>
      <c r="F50" s="603"/>
      <c r="G50" s="603"/>
      <c r="H50" s="604"/>
      <c r="I50" s="603"/>
      <c r="J50" s="603"/>
      <c r="K50" s="604"/>
      <c r="L50" s="607"/>
      <c r="M50" s="610"/>
      <c r="N50" s="610"/>
      <c r="O50" s="573"/>
      <c r="P50" s="573"/>
      <c r="Q50" s="573"/>
      <c r="R50" s="225" t="s">
        <v>524</v>
      </c>
      <c r="S50" s="253" t="s">
        <v>383</v>
      </c>
      <c r="T50" s="253" t="s">
        <v>384</v>
      </c>
      <c r="U50" s="226">
        <v>43466</v>
      </c>
      <c r="V50" s="226">
        <v>43830</v>
      </c>
      <c r="W50" s="253" t="s">
        <v>385</v>
      </c>
      <c r="X50" s="253" t="s">
        <v>386</v>
      </c>
      <c r="Y50" s="229">
        <v>3</v>
      </c>
      <c r="Z50" s="225">
        <v>3</v>
      </c>
      <c r="AA50" s="225">
        <v>3</v>
      </c>
      <c r="AB50" s="229">
        <v>3</v>
      </c>
      <c r="AC50" s="292">
        <v>0.34</v>
      </c>
      <c r="AD50" s="277" t="s">
        <v>708</v>
      </c>
      <c r="AE50" s="150"/>
      <c r="AF50" s="119"/>
      <c r="AG50" s="120"/>
      <c r="AH50" s="381" t="str">
        <f>R50</f>
        <v>DG6</v>
      </c>
      <c r="AI50" s="385" t="s">
        <v>782</v>
      </c>
      <c r="AJ50" s="381">
        <v>2</v>
      </c>
      <c r="AK50" s="381">
        <v>4</v>
      </c>
      <c r="AL50" s="381">
        <v>3</v>
      </c>
      <c r="AM50" s="381">
        <v>3</v>
      </c>
      <c r="AN50" s="385" t="s">
        <v>384</v>
      </c>
      <c r="AO50" s="381">
        <v>2</v>
      </c>
      <c r="AP50" s="381">
        <v>4</v>
      </c>
      <c r="AQ50" s="381">
        <v>3</v>
      </c>
      <c r="AR50" s="381">
        <v>3</v>
      </c>
      <c r="AS50" s="387" t="s">
        <v>884</v>
      </c>
    </row>
    <row r="51" spans="1:45" s="105" customFormat="1" ht="46.5" customHeight="1" thickBot="1" x14ac:dyDescent="0.3">
      <c r="A51" s="590"/>
      <c r="B51" s="589"/>
      <c r="C51" s="588"/>
      <c r="D51" s="587"/>
      <c r="E51" s="495"/>
      <c r="F51" s="495"/>
      <c r="G51" s="495"/>
      <c r="H51" s="605"/>
      <c r="I51" s="495"/>
      <c r="J51" s="495"/>
      <c r="K51" s="605"/>
      <c r="L51" s="608"/>
      <c r="M51" s="611"/>
      <c r="N51" s="611"/>
      <c r="O51" s="574"/>
      <c r="P51" s="574"/>
      <c r="Q51" s="574"/>
      <c r="R51" s="232" t="s">
        <v>525</v>
      </c>
      <c r="S51" s="240" t="s">
        <v>387</v>
      </c>
      <c r="T51" s="240" t="s">
        <v>388</v>
      </c>
      <c r="U51" s="233">
        <v>43466</v>
      </c>
      <c r="V51" s="233">
        <v>43830</v>
      </c>
      <c r="W51" s="240" t="s">
        <v>389</v>
      </c>
      <c r="X51" s="240" t="s">
        <v>386</v>
      </c>
      <c r="Y51" s="236">
        <v>25</v>
      </c>
      <c r="Z51" s="232">
        <v>25</v>
      </c>
      <c r="AA51" s="232">
        <v>25</v>
      </c>
      <c r="AB51" s="236">
        <v>25</v>
      </c>
      <c r="AC51" s="293">
        <v>0.33</v>
      </c>
      <c r="AD51" s="279" t="s">
        <v>708</v>
      </c>
      <c r="AE51" s="150"/>
      <c r="AF51" s="119"/>
      <c r="AG51" s="120"/>
      <c r="AH51" s="381" t="str">
        <f t="shared" ref="AH51:AH52" si="21">R51</f>
        <v>DG7</v>
      </c>
      <c r="AI51" s="385" t="s">
        <v>389</v>
      </c>
      <c r="AJ51" s="389">
        <v>25</v>
      </c>
      <c r="AK51" s="389">
        <v>0</v>
      </c>
      <c r="AL51" s="381">
        <v>0</v>
      </c>
      <c r="AM51" s="381">
        <v>29</v>
      </c>
      <c r="AN51" s="385" t="s">
        <v>388</v>
      </c>
      <c r="AO51" s="381">
        <v>25</v>
      </c>
      <c r="AP51" s="391">
        <v>0</v>
      </c>
      <c r="AQ51" s="391">
        <v>0</v>
      </c>
      <c r="AR51" s="381">
        <v>29</v>
      </c>
      <c r="AS51" s="392" t="s">
        <v>885</v>
      </c>
    </row>
    <row r="52" spans="1:45" s="105" customFormat="1" ht="71.25" customHeight="1" thickBot="1" x14ac:dyDescent="0.3">
      <c r="A52" s="590"/>
      <c r="B52" s="589"/>
      <c r="C52" s="588"/>
      <c r="D52" s="587"/>
      <c r="E52" s="495"/>
      <c r="F52" s="495"/>
      <c r="G52" s="495"/>
      <c r="H52" s="605"/>
      <c r="I52" s="495"/>
      <c r="J52" s="495"/>
      <c r="K52" s="605"/>
      <c r="L52" s="608"/>
      <c r="M52" s="611"/>
      <c r="N52" s="611"/>
      <c r="O52" s="574"/>
      <c r="P52" s="574"/>
      <c r="Q52" s="574"/>
      <c r="R52" s="232" t="s">
        <v>526</v>
      </c>
      <c r="S52" s="240" t="s">
        <v>390</v>
      </c>
      <c r="T52" s="240" t="s">
        <v>391</v>
      </c>
      <c r="U52" s="233">
        <v>43466</v>
      </c>
      <c r="V52" s="233">
        <v>43830</v>
      </c>
      <c r="W52" s="240" t="s">
        <v>392</v>
      </c>
      <c r="X52" s="240" t="s">
        <v>393</v>
      </c>
      <c r="Y52" s="236" t="s">
        <v>394</v>
      </c>
      <c r="Z52" s="232" t="s">
        <v>394</v>
      </c>
      <c r="AA52" s="232" t="s">
        <v>394</v>
      </c>
      <c r="AB52" s="236">
        <v>0.05</v>
      </c>
      <c r="AC52" s="293">
        <v>0.33</v>
      </c>
      <c r="AD52" s="279" t="s">
        <v>708</v>
      </c>
      <c r="AE52" s="150"/>
      <c r="AF52" s="119"/>
      <c r="AG52" s="120"/>
      <c r="AH52" s="381" t="str">
        <f t="shared" si="21"/>
        <v>DG8</v>
      </c>
      <c r="AI52" s="385" t="s">
        <v>392</v>
      </c>
      <c r="AJ52" s="381" t="s">
        <v>394</v>
      </c>
      <c r="AK52" s="381" t="s">
        <v>394</v>
      </c>
      <c r="AL52" s="381" t="s">
        <v>394</v>
      </c>
      <c r="AM52" s="381">
        <v>0.08</v>
      </c>
      <c r="AN52" s="385" t="s">
        <v>391</v>
      </c>
      <c r="AO52" s="381">
        <v>0</v>
      </c>
      <c r="AP52" s="381">
        <v>0</v>
      </c>
      <c r="AQ52" s="381">
        <v>0</v>
      </c>
      <c r="AR52" s="381">
        <v>0.08</v>
      </c>
      <c r="AS52" s="428" t="s">
        <v>886</v>
      </c>
    </row>
    <row r="53" spans="1:45" s="105" customFormat="1" ht="135" customHeight="1" thickBot="1" x14ac:dyDescent="0.3">
      <c r="A53" s="586"/>
      <c r="B53" s="584"/>
      <c r="C53" s="580"/>
      <c r="D53" s="511"/>
      <c r="E53" s="497"/>
      <c r="F53" s="497"/>
      <c r="G53" s="497"/>
      <c r="H53" s="606"/>
      <c r="I53" s="497"/>
      <c r="J53" s="497"/>
      <c r="K53" s="606"/>
      <c r="L53" s="609"/>
      <c r="M53" s="612"/>
      <c r="N53" s="612"/>
      <c r="O53" s="575"/>
      <c r="P53" s="575"/>
      <c r="Q53" s="575"/>
      <c r="R53" s="245" t="s">
        <v>558</v>
      </c>
      <c r="S53" s="294" t="s">
        <v>171</v>
      </c>
      <c r="T53" s="247" t="s">
        <v>677</v>
      </c>
      <c r="U53" s="248">
        <v>43739</v>
      </c>
      <c r="V53" s="248">
        <v>43830</v>
      </c>
      <c r="W53" s="245" t="s">
        <v>407</v>
      </c>
      <c r="X53" s="247" t="s">
        <v>407</v>
      </c>
      <c r="Y53" s="249" t="s">
        <v>407</v>
      </c>
      <c r="Z53" s="267" t="s">
        <v>407</v>
      </c>
      <c r="AA53" s="267" t="s">
        <v>407</v>
      </c>
      <c r="AB53" s="249">
        <v>1</v>
      </c>
      <c r="AC53" s="295">
        <v>0.05</v>
      </c>
      <c r="AD53" s="283" t="s">
        <v>406</v>
      </c>
      <c r="AE53" s="151"/>
      <c r="AF53" s="123"/>
      <c r="AG53" s="124"/>
      <c r="AH53" s="381" t="s">
        <v>558</v>
      </c>
      <c r="AI53" s="382" t="str">
        <f t="shared" ref="AI53" si="22">+X53</f>
        <v>N/A</v>
      </c>
      <c r="AJ53" s="426" t="s">
        <v>407</v>
      </c>
      <c r="AK53" s="426" t="s">
        <v>407</v>
      </c>
      <c r="AL53" s="426" t="s">
        <v>407</v>
      </c>
      <c r="AM53" s="381">
        <v>0.5</v>
      </c>
      <c r="AN53" s="384" t="str">
        <f t="shared" ref="AN53" si="23">+T53</f>
        <v>Resolución y proyecto</v>
      </c>
      <c r="AO53" s="426" t="s">
        <v>407</v>
      </c>
      <c r="AP53" s="426" t="s">
        <v>407</v>
      </c>
      <c r="AQ53" s="426" t="s">
        <v>407</v>
      </c>
      <c r="AR53" s="426">
        <v>0.5</v>
      </c>
      <c r="AS53" s="428" t="s">
        <v>897</v>
      </c>
    </row>
    <row r="54" spans="1:45" s="105" customFormat="1" ht="119.25" customHeight="1" thickBot="1" x14ac:dyDescent="0.3">
      <c r="A54" s="215">
        <v>8</v>
      </c>
      <c r="B54" s="216" t="s">
        <v>296</v>
      </c>
      <c r="C54" s="217" t="s">
        <v>227</v>
      </c>
      <c r="D54" s="218" t="s">
        <v>232</v>
      </c>
      <c r="E54" s="219" t="e">
        <f>+VLOOKUP(#REF!,Listas!$B$3:$D$17,3,0)</f>
        <v>#REF!</v>
      </c>
      <c r="F54" s="219" t="s">
        <v>614</v>
      </c>
      <c r="G54" s="219" t="s">
        <v>615</v>
      </c>
      <c r="H54" s="202"/>
      <c r="I54" s="219" t="s">
        <v>332</v>
      </c>
      <c r="J54" s="219" t="s">
        <v>328</v>
      </c>
      <c r="K54" s="202" t="s">
        <v>324</v>
      </c>
      <c r="L54" s="198"/>
      <c r="M54" s="201"/>
      <c r="N54" s="200"/>
      <c r="O54" s="201"/>
      <c r="P54" s="201"/>
      <c r="Q54" s="201"/>
      <c r="R54" s="287" t="s">
        <v>508</v>
      </c>
      <c r="S54" s="221" t="s">
        <v>442</v>
      </c>
      <c r="T54" s="221" t="s">
        <v>443</v>
      </c>
      <c r="U54" s="289">
        <v>43466</v>
      </c>
      <c r="V54" s="289">
        <v>43830</v>
      </c>
      <c r="W54" s="296" t="s">
        <v>371</v>
      </c>
      <c r="X54" s="297" t="s">
        <v>371</v>
      </c>
      <c r="Y54" s="298" t="s">
        <v>371</v>
      </c>
      <c r="Z54" s="298" t="s">
        <v>371</v>
      </c>
      <c r="AA54" s="298" t="s">
        <v>371</v>
      </c>
      <c r="AB54" s="299">
        <v>0.25</v>
      </c>
      <c r="AC54" s="300">
        <v>0.04</v>
      </c>
      <c r="AD54" s="301" t="s">
        <v>637</v>
      </c>
      <c r="AE54" s="153"/>
      <c r="AF54" s="141"/>
      <c r="AG54" s="142"/>
      <c r="AH54" s="381" t="s">
        <v>508</v>
      </c>
      <c r="AI54" s="385" t="str">
        <f t="shared" ref="AI54" si="24">+W54</f>
        <v>N.A.</v>
      </c>
      <c r="AJ54" s="426" t="s">
        <v>371</v>
      </c>
      <c r="AK54" s="426" t="s">
        <v>371</v>
      </c>
      <c r="AL54" s="426" t="s">
        <v>371</v>
      </c>
      <c r="AM54" s="426" t="s">
        <v>371</v>
      </c>
      <c r="AN54" s="385" t="str">
        <f t="shared" ref="AN54:AN56" si="25">+T54</f>
        <v>Documento con el diagnostico marco de arquitectura TI</v>
      </c>
      <c r="AO54" s="386">
        <v>0</v>
      </c>
      <c r="AP54" s="386">
        <v>0</v>
      </c>
      <c r="AQ54" s="386">
        <v>0.5</v>
      </c>
      <c r="AR54" s="465">
        <v>0.5</v>
      </c>
      <c r="AS54" s="428" t="s">
        <v>914</v>
      </c>
    </row>
    <row r="55" spans="1:45" s="105" customFormat="1" ht="63" customHeight="1" thickBot="1" x14ac:dyDescent="0.3">
      <c r="A55" s="585">
        <v>9</v>
      </c>
      <c r="B55" s="583" t="s">
        <v>297</v>
      </c>
      <c r="C55" s="579" t="s">
        <v>226</v>
      </c>
      <c r="D55" s="578" t="s">
        <v>56</v>
      </c>
      <c r="E55" s="603"/>
      <c r="F55" s="603"/>
      <c r="G55" s="603"/>
      <c r="H55" s="604"/>
      <c r="I55" s="603"/>
      <c r="J55" s="603"/>
      <c r="K55" s="604"/>
      <c r="L55" s="573"/>
      <c r="M55" s="610"/>
      <c r="N55" s="607"/>
      <c r="O55" s="594"/>
      <c r="P55" s="594"/>
      <c r="Q55" s="594"/>
      <c r="R55" s="302" t="s">
        <v>704</v>
      </c>
      <c r="S55" s="253" t="s">
        <v>689</v>
      </c>
      <c r="T55" s="253" t="s">
        <v>691</v>
      </c>
      <c r="U55" s="254">
        <v>43661</v>
      </c>
      <c r="V55" s="254">
        <v>43753</v>
      </c>
      <c r="W55" s="302" t="s">
        <v>407</v>
      </c>
      <c r="X55" s="302" t="s">
        <v>407</v>
      </c>
      <c r="Y55" s="292" t="s">
        <v>407</v>
      </c>
      <c r="Z55" s="292" t="s">
        <v>407</v>
      </c>
      <c r="AA55" s="302" t="s">
        <v>407</v>
      </c>
      <c r="AB55" s="292" t="s">
        <v>407</v>
      </c>
      <c r="AC55" s="292">
        <v>0.08</v>
      </c>
      <c r="AD55" s="277" t="s">
        <v>688</v>
      </c>
      <c r="AE55" s="150"/>
      <c r="AF55" s="119"/>
      <c r="AG55" s="120"/>
      <c r="AH55" s="381" t="s">
        <v>704</v>
      </c>
      <c r="AI55" s="382" t="str">
        <f t="shared" ref="AI55:AM56" si="26">+X55</f>
        <v>N/A</v>
      </c>
      <c r="AJ55" s="382" t="str">
        <f t="shared" si="26"/>
        <v>N/A</v>
      </c>
      <c r="AK55" s="382" t="str">
        <f t="shared" si="26"/>
        <v>N/A</v>
      </c>
      <c r="AL55" s="382" t="str">
        <f t="shared" si="26"/>
        <v>N/A</v>
      </c>
      <c r="AM55" s="382" t="str">
        <f t="shared" si="26"/>
        <v>N/A</v>
      </c>
      <c r="AN55" s="384" t="str">
        <f t="shared" si="25"/>
        <v>Decreto Firmado por Presidencia de la República, Ministerio de Hacienda y Crédito Público Departamento Nacional de Planeación</v>
      </c>
      <c r="AO55" s="381" t="s">
        <v>407</v>
      </c>
      <c r="AP55" s="426" t="s">
        <v>407</v>
      </c>
      <c r="AQ55" s="386">
        <v>1</v>
      </c>
      <c r="AR55" s="381" t="s">
        <v>407</v>
      </c>
      <c r="AS55" s="388" t="s">
        <v>928</v>
      </c>
    </row>
    <row r="56" spans="1:45" s="105" customFormat="1" ht="37.5" customHeight="1" thickBot="1" x14ac:dyDescent="0.3">
      <c r="A56" s="586"/>
      <c r="B56" s="584"/>
      <c r="C56" s="580"/>
      <c r="D56" s="511"/>
      <c r="E56" s="497"/>
      <c r="F56" s="497"/>
      <c r="G56" s="497"/>
      <c r="H56" s="606"/>
      <c r="I56" s="497"/>
      <c r="J56" s="497"/>
      <c r="K56" s="606"/>
      <c r="L56" s="575"/>
      <c r="M56" s="612"/>
      <c r="N56" s="609"/>
      <c r="O56" s="597"/>
      <c r="P56" s="597"/>
      <c r="Q56" s="597"/>
      <c r="R56" s="245" t="s">
        <v>705</v>
      </c>
      <c r="S56" s="247" t="s">
        <v>690</v>
      </c>
      <c r="T56" s="247" t="s">
        <v>692</v>
      </c>
      <c r="U56" s="268">
        <v>43692</v>
      </c>
      <c r="V56" s="268">
        <v>43768</v>
      </c>
      <c r="W56" s="245" t="s">
        <v>407</v>
      </c>
      <c r="X56" s="245" t="s">
        <v>407</v>
      </c>
      <c r="Y56" s="295" t="s">
        <v>407</v>
      </c>
      <c r="Z56" s="295" t="s">
        <v>407</v>
      </c>
      <c r="AA56" s="245" t="s">
        <v>407</v>
      </c>
      <c r="AB56" s="295" t="s">
        <v>407</v>
      </c>
      <c r="AC56" s="295">
        <v>0.08</v>
      </c>
      <c r="AD56" s="283" t="s">
        <v>688</v>
      </c>
      <c r="AE56" s="150"/>
      <c r="AF56" s="119"/>
      <c r="AG56" s="120"/>
      <c r="AH56" s="381" t="s">
        <v>705</v>
      </c>
      <c r="AI56" s="382" t="str">
        <f t="shared" si="26"/>
        <v>N/A</v>
      </c>
      <c r="AJ56" s="382" t="str">
        <f t="shared" ref="AJ56" si="27">+Y56</f>
        <v>N/A</v>
      </c>
      <c r="AK56" s="382" t="str">
        <f t="shared" ref="AK56" si="28">+Z56</f>
        <v>N/A</v>
      </c>
      <c r="AL56" s="382" t="str">
        <f t="shared" ref="AL56" si="29">+AA56</f>
        <v>N/A</v>
      </c>
      <c r="AM56" s="382" t="str">
        <f t="shared" ref="AM56" si="30">+AB56</f>
        <v>N/A</v>
      </c>
      <c r="AN56" s="384" t="str">
        <f t="shared" si="25"/>
        <v>Estudio de cargas laborales de la ANCP-CCE</v>
      </c>
      <c r="AO56" s="426" t="s">
        <v>407</v>
      </c>
      <c r="AP56" s="426" t="s">
        <v>407</v>
      </c>
      <c r="AQ56" s="426" t="s">
        <v>407</v>
      </c>
      <c r="AR56" s="386">
        <v>1</v>
      </c>
      <c r="AS56" s="428" t="s">
        <v>825</v>
      </c>
    </row>
    <row r="57" spans="1:45" s="105" customFormat="1" ht="71.25" customHeight="1" thickBot="1" x14ac:dyDescent="0.3">
      <c r="A57" s="355">
        <v>10</v>
      </c>
      <c r="B57" s="356" t="s">
        <v>297</v>
      </c>
      <c r="C57" s="357" t="s">
        <v>228</v>
      </c>
      <c r="D57" s="358" t="s">
        <v>236</v>
      </c>
      <c r="E57" s="359"/>
      <c r="F57" s="359"/>
      <c r="G57" s="359"/>
      <c r="H57" s="360"/>
      <c r="I57" s="359"/>
      <c r="J57" s="361"/>
      <c r="K57" s="360"/>
      <c r="L57" s="362"/>
      <c r="M57" s="363"/>
      <c r="N57" s="363"/>
      <c r="O57" s="364"/>
      <c r="P57" s="364"/>
      <c r="Q57" s="364"/>
      <c r="R57" s="365" t="s">
        <v>506</v>
      </c>
      <c r="S57" s="346" t="s">
        <v>655</v>
      </c>
      <c r="T57" s="346" t="s">
        <v>439</v>
      </c>
      <c r="U57" s="347">
        <v>43466</v>
      </c>
      <c r="V57" s="348">
        <v>43830</v>
      </c>
      <c r="W57" s="349" t="s">
        <v>371</v>
      </c>
      <c r="X57" s="349" t="s">
        <v>371</v>
      </c>
      <c r="Y57" s="350" t="s">
        <v>371</v>
      </c>
      <c r="Z57" s="350" t="s">
        <v>371</v>
      </c>
      <c r="AA57" s="350" t="s">
        <v>371</v>
      </c>
      <c r="AB57" s="351">
        <v>1</v>
      </c>
      <c r="AC57" s="352">
        <v>0.04</v>
      </c>
      <c r="AD57" s="353" t="s">
        <v>652</v>
      </c>
      <c r="AE57" s="164"/>
      <c r="AF57" s="165"/>
      <c r="AG57" s="166"/>
      <c r="AH57" s="381" t="s">
        <v>506</v>
      </c>
      <c r="AI57" s="385" t="str">
        <f t="shared" ref="AI57:AI58" si="31">+W57</f>
        <v>N.A.</v>
      </c>
      <c r="AJ57" s="427" t="str">
        <f t="shared" ref="AJ57" si="32">+X57</f>
        <v>N.A.</v>
      </c>
      <c r="AK57" s="427" t="str">
        <f t="shared" ref="AK57" si="33">+Y57</f>
        <v>N.A.</v>
      </c>
      <c r="AL57" s="427" t="str">
        <f t="shared" ref="AL57" si="34">+Z57</f>
        <v>N.A.</v>
      </c>
      <c r="AM57" s="427" t="str">
        <f t="shared" ref="AM57" si="35">+AA57</f>
        <v>N.A.</v>
      </c>
      <c r="AN57" s="385" t="str">
        <f t="shared" ref="AN57:AN58" si="36">+T57</f>
        <v>Matriz de riesgos</v>
      </c>
      <c r="AO57" s="386">
        <v>0.2</v>
      </c>
      <c r="AP57" s="381"/>
      <c r="AQ57" s="386">
        <v>0.75</v>
      </c>
      <c r="AR57" s="386"/>
      <c r="AS57" s="428" t="s">
        <v>915</v>
      </c>
    </row>
    <row r="58" spans="1:45" s="105" customFormat="1" ht="150" customHeight="1" thickBot="1" x14ac:dyDescent="0.3">
      <c r="A58" s="671">
        <v>11</v>
      </c>
      <c r="B58" s="668" t="s">
        <v>296</v>
      </c>
      <c r="C58" s="674" t="s">
        <v>228</v>
      </c>
      <c r="D58" s="677" t="s">
        <v>246</v>
      </c>
      <c r="E58" s="158"/>
      <c r="F58" s="158"/>
      <c r="G58" s="158"/>
      <c r="H58" s="159"/>
      <c r="I58" s="158"/>
      <c r="J58" s="160"/>
      <c r="K58" s="159"/>
      <c r="L58" s="161"/>
      <c r="M58" s="162"/>
      <c r="N58" s="162"/>
      <c r="O58" s="163"/>
      <c r="P58" s="163"/>
      <c r="Q58" s="345"/>
      <c r="R58" s="225" t="s">
        <v>747</v>
      </c>
      <c r="S58" s="366" t="s">
        <v>748</v>
      </c>
      <c r="T58" s="366" t="s">
        <v>749</v>
      </c>
      <c r="U58" s="254">
        <v>43497</v>
      </c>
      <c r="V58" s="226">
        <v>43830</v>
      </c>
      <c r="W58" s="367" t="s">
        <v>371</v>
      </c>
      <c r="X58" s="367"/>
      <c r="Y58" s="256" t="s">
        <v>371</v>
      </c>
      <c r="Z58" s="256" t="s">
        <v>371</v>
      </c>
      <c r="AA58" s="256" t="s">
        <v>371</v>
      </c>
      <c r="AB58" s="368">
        <v>1</v>
      </c>
      <c r="AC58" s="257">
        <v>1</v>
      </c>
      <c r="AD58" s="258" t="s">
        <v>750</v>
      </c>
      <c r="AE58" s="164"/>
      <c r="AF58" s="165"/>
      <c r="AG58" s="166"/>
      <c r="AH58" s="381" t="s">
        <v>747</v>
      </c>
      <c r="AI58" s="427" t="str">
        <f t="shared" si="31"/>
        <v>N.A.</v>
      </c>
      <c r="AJ58" s="436" t="s">
        <v>371</v>
      </c>
      <c r="AK58" s="436" t="s">
        <v>371</v>
      </c>
      <c r="AL58" s="436" t="s">
        <v>371</v>
      </c>
      <c r="AM58" s="436" t="s">
        <v>371</v>
      </c>
      <c r="AN58" s="427" t="str">
        <f t="shared" si="36"/>
        <v>Plan de auditoría 100% ejecutado</v>
      </c>
      <c r="AO58" s="436" t="s">
        <v>371</v>
      </c>
      <c r="AP58" s="436" t="s">
        <v>371</v>
      </c>
      <c r="AQ58" s="436" t="s">
        <v>371</v>
      </c>
      <c r="AR58" s="386">
        <v>1</v>
      </c>
      <c r="AS58" s="428" t="s">
        <v>938</v>
      </c>
    </row>
    <row r="59" spans="1:45" s="105" customFormat="1" ht="132" customHeight="1" thickBot="1" x14ac:dyDescent="0.3">
      <c r="A59" s="672"/>
      <c r="B59" s="669"/>
      <c r="C59" s="675"/>
      <c r="D59" s="512"/>
      <c r="E59" s="603" t="str">
        <f>+VLOOKUP(D58,Listas!$B$3:$D$17,3,0)</f>
        <v>Negocio y procesos</v>
      </c>
      <c r="F59" s="603" t="s">
        <v>333</v>
      </c>
      <c r="G59" s="603" t="s">
        <v>334</v>
      </c>
      <c r="H59" s="604"/>
      <c r="I59" s="603" t="s">
        <v>335</v>
      </c>
      <c r="J59" s="603" t="s">
        <v>342</v>
      </c>
      <c r="K59" s="604" t="s">
        <v>305</v>
      </c>
      <c r="L59" s="594">
        <v>0.5</v>
      </c>
      <c r="M59" s="573">
        <v>0.95</v>
      </c>
      <c r="N59" s="610">
        <v>0.75</v>
      </c>
      <c r="O59" s="573">
        <v>1.05</v>
      </c>
      <c r="P59" s="573">
        <v>1.05</v>
      </c>
      <c r="Q59" s="573">
        <v>1.05</v>
      </c>
      <c r="R59" s="315" t="s">
        <v>476</v>
      </c>
      <c r="S59" s="316" t="s">
        <v>446</v>
      </c>
      <c r="T59" s="316" t="s">
        <v>447</v>
      </c>
      <c r="U59" s="317">
        <v>43467</v>
      </c>
      <c r="V59" s="354">
        <v>43496</v>
      </c>
      <c r="W59" s="591" t="s">
        <v>448</v>
      </c>
      <c r="X59" s="591" t="s">
        <v>449</v>
      </c>
      <c r="Y59" s="592" t="s">
        <v>450</v>
      </c>
      <c r="Z59" s="592" t="s">
        <v>450</v>
      </c>
      <c r="AA59" s="592" t="s">
        <v>450</v>
      </c>
      <c r="AB59" s="592" t="s">
        <v>450</v>
      </c>
      <c r="AC59" s="543">
        <v>0.08</v>
      </c>
      <c r="AD59" s="318" t="s">
        <v>688</v>
      </c>
      <c r="AE59" s="144"/>
      <c r="AF59" s="117"/>
      <c r="AG59" s="118"/>
      <c r="AH59" s="381" t="s">
        <v>476</v>
      </c>
      <c r="AI59" s="527" t="str">
        <f t="shared" ref="AI59:AI67" si="37">+X59</f>
        <v>(Sumatoria de los días que se demora cada proceso de selección desde la autorización de la vacante por la Secretaria General hasta el momento que el candidato acepta el ofrecimiento al cargo / Número de procesos de selección realizados)</v>
      </c>
      <c r="AJ59" s="529">
        <v>26</v>
      </c>
      <c r="AK59" s="529">
        <v>24</v>
      </c>
      <c r="AL59" s="529">
        <v>15</v>
      </c>
      <c r="AM59" s="529">
        <v>19</v>
      </c>
      <c r="AN59" s="384" t="str">
        <f t="shared" ref="AN59:AN67" si="38">+T59</f>
        <v>Plan 2019 aprobado y publicado</v>
      </c>
      <c r="AO59" s="386">
        <v>1</v>
      </c>
      <c r="AP59" s="386">
        <v>1</v>
      </c>
      <c r="AQ59" s="386">
        <v>1</v>
      </c>
      <c r="AR59" s="386">
        <v>1</v>
      </c>
      <c r="AS59" s="428" t="s">
        <v>929</v>
      </c>
    </row>
    <row r="60" spans="1:45" s="105" customFormat="1" ht="52.5" customHeight="1" thickBot="1" x14ac:dyDescent="0.3">
      <c r="A60" s="672"/>
      <c r="B60" s="669"/>
      <c r="C60" s="675"/>
      <c r="D60" s="512"/>
      <c r="E60" s="495"/>
      <c r="F60" s="495"/>
      <c r="G60" s="495"/>
      <c r="H60" s="605"/>
      <c r="I60" s="495"/>
      <c r="J60" s="495"/>
      <c r="K60" s="605"/>
      <c r="L60" s="595"/>
      <c r="M60" s="574"/>
      <c r="N60" s="611"/>
      <c r="O60" s="574"/>
      <c r="P60" s="574"/>
      <c r="Q60" s="574"/>
      <c r="R60" s="232" t="s">
        <v>477</v>
      </c>
      <c r="S60" s="240" t="s">
        <v>451</v>
      </c>
      <c r="T60" s="240" t="s">
        <v>447</v>
      </c>
      <c r="U60" s="260">
        <v>43497</v>
      </c>
      <c r="V60" s="233">
        <v>43524</v>
      </c>
      <c r="W60" s="581"/>
      <c r="X60" s="581"/>
      <c r="Y60" s="593"/>
      <c r="Z60" s="593"/>
      <c r="AA60" s="593"/>
      <c r="AB60" s="593"/>
      <c r="AC60" s="544"/>
      <c r="AD60" s="279" t="s">
        <v>688</v>
      </c>
      <c r="AE60" s="150"/>
      <c r="AF60" s="119"/>
      <c r="AG60" s="120"/>
      <c r="AH60" s="381" t="s">
        <v>477</v>
      </c>
      <c r="AI60" s="528"/>
      <c r="AJ60" s="530"/>
      <c r="AK60" s="530"/>
      <c r="AL60" s="530"/>
      <c r="AM60" s="530"/>
      <c r="AN60" s="384" t="str">
        <f t="shared" si="38"/>
        <v>Plan 2019 aprobado y publicado</v>
      </c>
      <c r="AO60" s="386">
        <v>1</v>
      </c>
      <c r="AP60" s="386">
        <v>1</v>
      </c>
      <c r="AQ60" s="386">
        <v>1</v>
      </c>
      <c r="AR60" s="386">
        <v>1</v>
      </c>
      <c r="AS60" s="428" t="s">
        <v>816</v>
      </c>
    </row>
    <row r="61" spans="1:45" s="105" customFormat="1" ht="87.75" customHeight="1" thickBot="1" x14ac:dyDescent="0.3">
      <c r="A61" s="672"/>
      <c r="B61" s="669"/>
      <c r="C61" s="675"/>
      <c r="D61" s="512"/>
      <c r="E61" s="495"/>
      <c r="F61" s="495"/>
      <c r="G61" s="495"/>
      <c r="H61" s="605"/>
      <c r="I61" s="495"/>
      <c r="J61" s="495"/>
      <c r="K61" s="605"/>
      <c r="L61" s="595"/>
      <c r="M61" s="574"/>
      <c r="N61" s="611"/>
      <c r="O61" s="574"/>
      <c r="P61" s="574"/>
      <c r="Q61" s="574"/>
      <c r="R61" s="232" t="s">
        <v>478</v>
      </c>
      <c r="S61" s="240" t="s">
        <v>452</v>
      </c>
      <c r="T61" s="240" t="s">
        <v>453</v>
      </c>
      <c r="U61" s="260">
        <v>43497</v>
      </c>
      <c r="V61" s="233">
        <v>43524</v>
      </c>
      <c r="W61" s="232" t="s">
        <v>454</v>
      </c>
      <c r="X61" s="232" t="s">
        <v>454</v>
      </c>
      <c r="Y61" s="232"/>
      <c r="Z61" s="232"/>
      <c r="AA61" s="232"/>
      <c r="AB61" s="232"/>
      <c r="AC61" s="278">
        <v>0.08</v>
      </c>
      <c r="AD61" s="279" t="s">
        <v>688</v>
      </c>
      <c r="AE61" s="150"/>
      <c r="AF61" s="119"/>
      <c r="AG61" s="120"/>
      <c r="AH61" s="381" t="s">
        <v>478</v>
      </c>
      <c r="AI61" s="434" t="str">
        <f t="shared" si="37"/>
        <v>N.A</v>
      </c>
      <c r="AJ61" s="436" t="s">
        <v>407</v>
      </c>
      <c r="AK61" s="436" t="s">
        <v>407</v>
      </c>
      <c r="AL61" s="436" t="s">
        <v>407</v>
      </c>
      <c r="AM61" s="436" t="s">
        <v>407</v>
      </c>
      <c r="AN61" s="384" t="str">
        <f t="shared" si="38"/>
        <v>Plan 2019 aprobado, publicado y socializado</v>
      </c>
      <c r="AO61" s="386">
        <v>1</v>
      </c>
      <c r="AP61" s="386">
        <v>1</v>
      </c>
      <c r="AQ61" s="386">
        <v>1</v>
      </c>
      <c r="AR61" s="386">
        <v>0.98</v>
      </c>
      <c r="AS61" s="428" t="s">
        <v>946</v>
      </c>
    </row>
    <row r="62" spans="1:45" s="105" customFormat="1" ht="58.5" customHeight="1" thickBot="1" x14ac:dyDescent="0.3">
      <c r="A62" s="672"/>
      <c r="B62" s="669"/>
      <c r="C62" s="675"/>
      <c r="D62" s="512"/>
      <c r="E62" s="495"/>
      <c r="F62" s="495"/>
      <c r="G62" s="495"/>
      <c r="H62" s="605"/>
      <c r="I62" s="495"/>
      <c r="J62" s="495"/>
      <c r="K62" s="605"/>
      <c r="L62" s="595"/>
      <c r="M62" s="574"/>
      <c r="N62" s="611"/>
      <c r="O62" s="574"/>
      <c r="P62" s="574"/>
      <c r="Q62" s="574"/>
      <c r="R62" s="232" t="s">
        <v>479</v>
      </c>
      <c r="S62" s="240" t="s">
        <v>455</v>
      </c>
      <c r="T62" s="240" t="s">
        <v>456</v>
      </c>
      <c r="U62" s="260">
        <v>43467</v>
      </c>
      <c r="V62" s="233">
        <v>43524</v>
      </c>
      <c r="W62" s="241" t="s">
        <v>457</v>
      </c>
      <c r="X62" s="241" t="s">
        <v>458</v>
      </c>
      <c r="Y62" s="278">
        <v>1</v>
      </c>
      <c r="Z62" s="278">
        <v>1</v>
      </c>
      <c r="AA62" s="278">
        <v>1</v>
      </c>
      <c r="AB62" s="278">
        <v>1</v>
      </c>
      <c r="AC62" s="278">
        <v>0.08</v>
      </c>
      <c r="AD62" s="279" t="s">
        <v>688</v>
      </c>
      <c r="AE62" s="150"/>
      <c r="AF62" s="119"/>
      <c r="AG62" s="120"/>
      <c r="AH62" s="426" t="s">
        <v>479</v>
      </c>
      <c r="AI62" s="434" t="str">
        <f t="shared" si="37"/>
        <v>Número de capacitaciones ejecutadas)/(Número de capacitaciones programadas) / (*100</v>
      </c>
      <c r="AJ62" s="437">
        <v>1</v>
      </c>
      <c r="AK62" s="437">
        <v>1</v>
      </c>
      <c r="AL62" s="437">
        <v>0.96</v>
      </c>
      <c r="AM62" s="437">
        <v>1</v>
      </c>
      <c r="AN62" s="384" t="str">
        <f t="shared" si="38"/>
        <v>PIC 2019 aprobado y socializado</v>
      </c>
      <c r="AO62" s="386">
        <v>1</v>
      </c>
      <c r="AP62" s="386">
        <v>1</v>
      </c>
      <c r="AQ62" s="386">
        <v>1</v>
      </c>
      <c r="AR62" s="386">
        <v>1</v>
      </c>
      <c r="AS62" s="428" t="s">
        <v>930</v>
      </c>
    </row>
    <row r="63" spans="1:45" s="105" customFormat="1" ht="81.75" customHeight="1" thickBot="1" x14ac:dyDescent="0.3">
      <c r="A63" s="672"/>
      <c r="B63" s="669"/>
      <c r="C63" s="675"/>
      <c r="D63" s="512"/>
      <c r="E63" s="495"/>
      <c r="F63" s="495"/>
      <c r="G63" s="495"/>
      <c r="H63" s="605"/>
      <c r="I63" s="495"/>
      <c r="J63" s="495"/>
      <c r="K63" s="605"/>
      <c r="L63" s="595"/>
      <c r="M63" s="574"/>
      <c r="N63" s="611"/>
      <c r="O63" s="574"/>
      <c r="P63" s="574"/>
      <c r="Q63" s="574"/>
      <c r="R63" s="232" t="s">
        <v>480</v>
      </c>
      <c r="S63" s="240" t="s">
        <v>459</v>
      </c>
      <c r="T63" s="240" t="s">
        <v>460</v>
      </c>
      <c r="U63" s="260">
        <v>43497</v>
      </c>
      <c r="V63" s="233">
        <v>43830</v>
      </c>
      <c r="W63" s="581" t="s">
        <v>461</v>
      </c>
      <c r="X63" s="581" t="s">
        <v>462</v>
      </c>
      <c r="Y63" s="598">
        <v>0.8</v>
      </c>
      <c r="Z63" s="593" t="s">
        <v>371</v>
      </c>
      <c r="AA63" s="593" t="s">
        <v>371</v>
      </c>
      <c r="AB63" s="593" t="s">
        <v>371</v>
      </c>
      <c r="AC63" s="545">
        <v>0.08</v>
      </c>
      <c r="AD63" s="279" t="s">
        <v>688</v>
      </c>
      <c r="AE63" s="150"/>
      <c r="AF63" s="119"/>
      <c r="AG63" s="120"/>
      <c r="AH63" s="426" t="s">
        <v>480</v>
      </c>
      <c r="AI63" s="527" t="str">
        <f t="shared" si="37"/>
        <v>(Número de colaboradores con calificación mayor o igual a 80% en el cumplimiento de compromisos laborales al final del año) / (Número de colaboradores evaluados en el nivel de desarrollo de competencias comportamentales)</v>
      </c>
      <c r="AJ63" s="531">
        <v>1</v>
      </c>
      <c r="AK63" s="533" t="s">
        <v>371</v>
      </c>
      <c r="AL63" s="533" t="s">
        <v>371</v>
      </c>
      <c r="AM63" s="535" t="s">
        <v>371</v>
      </c>
      <c r="AN63" s="438" t="str">
        <f t="shared" si="38"/>
        <v>Acuerdos de Gestión para cargos directivos aprobado y socializados con sus mediciones semestrales</v>
      </c>
      <c r="AO63" s="386">
        <v>1</v>
      </c>
      <c r="AP63" s="386">
        <v>1</v>
      </c>
      <c r="AQ63" s="522">
        <v>0.75</v>
      </c>
      <c r="AR63" s="520">
        <v>1</v>
      </c>
      <c r="AS63" s="428" t="s">
        <v>944</v>
      </c>
    </row>
    <row r="64" spans="1:45" s="105" customFormat="1" ht="58.5" customHeight="1" thickBot="1" x14ac:dyDescent="0.3">
      <c r="A64" s="672"/>
      <c r="B64" s="669"/>
      <c r="C64" s="675"/>
      <c r="D64" s="512"/>
      <c r="E64" s="495"/>
      <c r="F64" s="495"/>
      <c r="G64" s="495"/>
      <c r="H64" s="605"/>
      <c r="I64" s="495"/>
      <c r="J64" s="495"/>
      <c r="K64" s="605"/>
      <c r="L64" s="595"/>
      <c r="M64" s="574"/>
      <c r="N64" s="611"/>
      <c r="O64" s="574"/>
      <c r="P64" s="574"/>
      <c r="Q64" s="574"/>
      <c r="R64" s="232" t="s">
        <v>481</v>
      </c>
      <c r="S64" s="240" t="s">
        <v>463</v>
      </c>
      <c r="T64" s="240" t="s">
        <v>464</v>
      </c>
      <c r="U64" s="260">
        <v>43497</v>
      </c>
      <c r="V64" s="233">
        <v>43830</v>
      </c>
      <c r="W64" s="581"/>
      <c r="X64" s="581"/>
      <c r="Y64" s="598"/>
      <c r="Z64" s="593"/>
      <c r="AA64" s="593"/>
      <c r="AB64" s="593"/>
      <c r="AC64" s="544"/>
      <c r="AD64" s="279" t="s">
        <v>688</v>
      </c>
      <c r="AE64" s="150"/>
      <c r="AF64" s="119"/>
      <c r="AG64" s="120"/>
      <c r="AH64" s="426" t="s">
        <v>481</v>
      </c>
      <c r="AI64" s="528"/>
      <c r="AJ64" s="532"/>
      <c r="AK64" s="534"/>
      <c r="AL64" s="534"/>
      <c r="AM64" s="536"/>
      <c r="AN64" s="438" t="str">
        <f t="shared" si="38"/>
        <v>Evaluación de desempeño laboral para funcionarios  aprobado y socializados con sus mediciones semestrales</v>
      </c>
      <c r="AO64" s="386">
        <v>1</v>
      </c>
      <c r="AP64" s="386">
        <v>1</v>
      </c>
      <c r="AQ64" s="523"/>
      <c r="AR64" s="521"/>
      <c r="AS64" s="428" t="s">
        <v>931</v>
      </c>
    </row>
    <row r="65" spans="1:45" s="105" customFormat="1" ht="87.75" customHeight="1" thickBot="1" x14ac:dyDescent="0.3">
      <c r="A65" s="672"/>
      <c r="B65" s="669"/>
      <c r="C65" s="675"/>
      <c r="D65" s="512"/>
      <c r="E65" s="495"/>
      <c r="F65" s="495"/>
      <c r="G65" s="495"/>
      <c r="H65" s="605"/>
      <c r="I65" s="495"/>
      <c r="J65" s="495"/>
      <c r="K65" s="605"/>
      <c r="L65" s="595"/>
      <c r="M65" s="574"/>
      <c r="N65" s="611"/>
      <c r="O65" s="574"/>
      <c r="P65" s="574"/>
      <c r="Q65" s="574"/>
      <c r="R65" s="232" t="s">
        <v>482</v>
      </c>
      <c r="S65" s="240" t="s">
        <v>465</v>
      </c>
      <c r="T65" s="240" t="s">
        <v>466</v>
      </c>
      <c r="U65" s="260">
        <v>43497</v>
      </c>
      <c r="V65" s="233">
        <v>43830</v>
      </c>
      <c r="W65" s="241" t="s">
        <v>467</v>
      </c>
      <c r="X65" s="241" t="s">
        <v>468</v>
      </c>
      <c r="Y65" s="278">
        <v>0.7</v>
      </c>
      <c r="Z65" s="232" t="s">
        <v>407</v>
      </c>
      <c r="AA65" s="232" t="s">
        <v>407</v>
      </c>
      <c r="AB65" s="278" t="s">
        <v>407</v>
      </c>
      <c r="AC65" s="278">
        <v>0.08</v>
      </c>
      <c r="AD65" s="279" t="s">
        <v>688</v>
      </c>
      <c r="AE65" s="150"/>
      <c r="AF65" s="119"/>
      <c r="AG65" s="120"/>
      <c r="AH65" s="381" t="s">
        <v>482</v>
      </c>
      <c r="AI65" s="435" t="str">
        <f t="shared" si="37"/>
        <v>(Sumatoria del número de respuestas favorables en la encuesta de clima organizacional) / (Número total de respuestas a la encuesta de clima organizacional)</v>
      </c>
      <c r="AJ65" s="439">
        <v>0.86</v>
      </c>
      <c r="AK65" s="426" t="s">
        <v>407</v>
      </c>
      <c r="AL65" s="426" t="s">
        <v>407</v>
      </c>
      <c r="AM65" s="426" t="s">
        <v>407</v>
      </c>
      <c r="AN65" s="438" t="str">
        <f t="shared" si="38"/>
        <v>Análisis de clima organizacional elaborado y planes de mejoramiento aprobados y socializados</v>
      </c>
      <c r="AO65" s="386">
        <v>1</v>
      </c>
      <c r="AP65" s="386">
        <v>1</v>
      </c>
      <c r="AQ65" s="386">
        <v>1</v>
      </c>
      <c r="AR65" s="386">
        <v>1</v>
      </c>
      <c r="AS65" s="428" t="s">
        <v>817</v>
      </c>
    </row>
    <row r="66" spans="1:45" s="105" customFormat="1" ht="85.5" customHeight="1" thickBot="1" x14ac:dyDescent="0.3">
      <c r="A66" s="672"/>
      <c r="B66" s="669"/>
      <c r="C66" s="675"/>
      <c r="D66" s="512"/>
      <c r="E66" s="495"/>
      <c r="F66" s="495"/>
      <c r="G66" s="495"/>
      <c r="H66" s="605"/>
      <c r="I66" s="495"/>
      <c r="J66" s="495"/>
      <c r="K66" s="605"/>
      <c r="L66" s="595"/>
      <c r="M66" s="574"/>
      <c r="N66" s="611"/>
      <c r="O66" s="574"/>
      <c r="P66" s="574"/>
      <c r="Q66" s="574"/>
      <c r="R66" s="232" t="s">
        <v>483</v>
      </c>
      <c r="S66" s="240" t="s">
        <v>469</v>
      </c>
      <c r="T66" s="240" t="s">
        <v>470</v>
      </c>
      <c r="U66" s="260">
        <v>43467</v>
      </c>
      <c r="V66" s="233">
        <v>43830</v>
      </c>
      <c r="W66" s="241" t="s">
        <v>471</v>
      </c>
      <c r="X66" s="241" t="s">
        <v>472</v>
      </c>
      <c r="Y66" s="278">
        <v>1</v>
      </c>
      <c r="Z66" s="278">
        <v>1</v>
      </c>
      <c r="AA66" s="278">
        <v>1</v>
      </c>
      <c r="AB66" s="278">
        <v>1</v>
      </c>
      <c r="AC66" s="278">
        <v>0.08</v>
      </c>
      <c r="AD66" s="279" t="s">
        <v>688</v>
      </c>
      <c r="AE66" s="150"/>
      <c r="AF66" s="119"/>
      <c r="AG66" s="120"/>
      <c r="AH66" s="381" t="s">
        <v>483</v>
      </c>
      <c r="AI66" s="435" t="str">
        <f t="shared" si="37"/>
        <v>(Actividades realizadas / Número de actividades programadas) * 100</v>
      </c>
      <c r="AJ66" s="439">
        <v>1</v>
      </c>
      <c r="AK66" s="439">
        <v>1</v>
      </c>
      <c r="AL66" s="454">
        <v>1</v>
      </c>
      <c r="AM66" s="454">
        <v>1</v>
      </c>
      <c r="AN66" s="438" t="str">
        <f t="shared" si="38"/>
        <v>Ejecución del Programa de Bienestar Social e Incentivos de Colombia Compra Eficiente</v>
      </c>
      <c r="AO66" s="386">
        <v>1</v>
      </c>
      <c r="AP66" s="386">
        <v>1</v>
      </c>
      <c r="AQ66" s="386">
        <v>1</v>
      </c>
      <c r="AR66" s="386">
        <v>0.95</v>
      </c>
      <c r="AS66" s="428" t="s">
        <v>932</v>
      </c>
    </row>
    <row r="67" spans="1:45" s="105" customFormat="1" ht="81.75" customHeight="1" thickBot="1" x14ac:dyDescent="0.3">
      <c r="A67" s="672"/>
      <c r="B67" s="669"/>
      <c r="C67" s="675"/>
      <c r="D67" s="512"/>
      <c r="E67" s="495"/>
      <c r="F67" s="495"/>
      <c r="G67" s="495"/>
      <c r="H67" s="605"/>
      <c r="I67" s="495"/>
      <c r="J67" s="495"/>
      <c r="K67" s="605"/>
      <c r="L67" s="595"/>
      <c r="M67" s="574"/>
      <c r="N67" s="611"/>
      <c r="O67" s="574"/>
      <c r="P67" s="574"/>
      <c r="Q67" s="574"/>
      <c r="R67" s="232" t="s">
        <v>484</v>
      </c>
      <c r="S67" s="240" t="s">
        <v>473</v>
      </c>
      <c r="T67" s="240" t="s">
        <v>474</v>
      </c>
      <c r="U67" s="260">
        <v>43497</v>
      </c>
      <c r="V67" s="233">
        <v>43830</v>
      </c>
      <c r="W67" s="241" t="s">
        <v>475</v>
      </c>
      <c r="X67" s="241" t="s">
        <v>472</v>
      </c>
      <c r="Y67" s="278">
        <v>1</v>
      </c>
      <c r="Z67" s="278">
        <v>1</v>
      </c>
      <c r="AA67" s="278">
        <v>1</v>
      </c>
      <c r="AB67" s="278">
        <v>1</v>
      </c>
      <c r="AC67" s="293">
        <v>0.08</v>
      </c>
      <c r="AD67" s="279" t="s">
        <v>688</v>
      </c>
      <c r="AE67" s="150"/>
      <c r="AF67" s="119"/>
      <c r="AG67" s="120"/>
      <c r="AH67" s="381" t="s">
        <v>484</v>
      </c>
      <c r="AI67" s="435" t="str">
        <f t="shared" si="37"/>
        <v>(Actividades realizadas / Número de actividades programadas) * 100</v>
      </c>
      <c r="AJ67" s="440">
        <v>0.96799999999999997</v>
      </c>
      <c r="AK67" s="440">
        <v>0.96299999999999997</v>
      </c>
      <c r="AL67" s="440">
        <v>0.94189999999999996</v>
      </c>
      <c r="AM67" s="440">
        <v>0.96299999999999997</v>
      </c>
      <c r="AN67" s="438" t="str">
        <f t="shared" si="38"/>
        <v>Ejecución del Programa de SST de Colombia Compra Eficiente</v>
      </c>
      <c r="AO67" s="440">
        <v>0.96799999999999997</v>
      </c>
      <c r="AP67" s="440">
        <v>0.96299999999999997</v>
      </c>
      <c r="AQ67" s="440">
        <v>0.94189999999999996</v>
      </c>
      <c r="AR67" s="440">
        <v>0.96299999999999997</v>
      </c>
      <c r="AS67" s="428" t="s">
        <v>926</v>
      </c>
    </row>
    <row r="68" spans="1:45" s="105" customFormat="1" ht="43.5" customHeight="1" thickBot="1" x14ac:dyDescent="0.3">
      <c r="A68" s="672"/>
      <c r="B68" s="669"/>
      <c r="C68" s="675"/>
      <c r="D68" s="512"/>
      <c r="E68" s="495"/>
      <c r="F68" s="495"/>
      <c r="G68" s="495"/>
      <c r="H68" s="605"/>
      <c r="I68" s="495"/>
      <c r="J68" s="495"/>
      <c r="K68" s="605"/>
      <c r="L68" s="595"/>
      <c r="M68" s="574"/>
      <c r="N68" s="611"/>
      <c r="O68" s="574"/>
      <c r="P68" s="574"/>
      <c r="Q68" s="574"/>
      <c r="R68" s="241" t="s">
        <v>544</v>
      </c>
      <c r="S68" s="240" t="s">
        <v>538</v>
      </c>
      <c r="T68" s="240" t="s">
        <v>539</v>
      </c>
      <c r="U68" s="260">
        <v>43467</v>
      </c>
      <c r="V68" s="260">
        <v>43524</v>
      </c>
      <c r="W68" s="581" t="s">
        <v>540</v>
      </c>
      <c r="X68" s="581" t="s">
        <v>541</v>
      </c>
      <c r="Y68" s="576">
        <v>0.9</v>
      </c>
      <c r="Z68" s="576">
        <v>0.9</v>
      </c>
      <c r="AA68" s="581"/>
      <c r="AB68" s="576">
        <v>0.9</v>
      </c>
      <c r="AC68" s="293">
        <v>0.15</v>
      </c>
      <c r="AD68" s="279" t="s">
        <v>709</v>
      </c>
      <c r="AE68" s="150"/>
      <c r="AF68" s="119"/>
      <c r="AG68" s="120"/>
      <c r="AH68" s="381" t="s">
        <v>544</v>
      </c>
      <c r="AI68" s="381" t="s">
        <v>371</v>
      </c>
      <c r="AJ68" s="381" t="s">
        <v>371</v>
      </c>
      <c r="AK68" s="381" t="s">
        <v>371</v>
      </c>
      <c r="AL68" s="381" t="s">
        <v>371</v>
      </c>
      <c r="AM68" s="381" t="s">
        <v>371</v>
      </c>
      <c r="AN68" s="381" t="s">
        <v>781</v>
      </c>
      <c r="AO68" s="381">
        <v>1</v>
      </c>
      <c r="AP68" s="381" t="s">
        <v>454</v>
      </c>
      <c r="AQ68" s="381" t="s">
        <v>454</v>
      </c>
      <c r="AR68" s="426" t="s">
        <v>454</v>
      </c>
      <c r="AS68" s="388" t="s">
        <v>781</v>
      </c>
    </row>
    <row r="69" spans="1:45" s="105" customFormat="1" ht="179.25" customHeight="1" thickBot="1" x14ac:dyDescent="0.3">
      <c r="A69" s="673"/>
      <c r="B69" s="670"/>
      <c r="C69" s="676"/>
      <c r="D69" s="678"/>
      <c r="E69" s="659"/>
      <c r="F69" s="659"/>
      <c r="G69" s="659"/>
      <c r="H69" s="660"/>
      <c r="I69" s="659"/>
      <c r="J69" s="659"/>
      <c r="K69" s="660"/>
      <c r="L69" s="596"/>
      <c r="M69" s="661"/>
      <c r="N69" s="662"/>
      <c r="O69" s="661"/>
      <c r="P69" s="661"/>
      <c r="Q69" s="661"/>
      <c r="R69" s="304" t="s">
        <v>545</v>
      </c>
      <c r="S69" s="309" t="s">
        <v>542</v>
      </c>
      <c r="T69" s="309" t="s">
        <v>543</v>
      </c>
      <c r="U69" s="306">
        <v>43466</v>
      </c>
      <c r="V69" s="306">
        <v>43830</v>
      </c>
      <c r="W69" s="582"/>
      <c r="X69" s="582"/>
      <c r="Y69" s="577"/>
      <c r="Z69" s="577"/>
      <c r="AA69" s="582"/>
      <c r="AB69" s="577"/>
      <c r="AC69" s="307">
        <v>0.85</v>
      </c>
      <c r="AD69" s="308" t="s">
        <v>709</v>
      </c>
      <c r="AE69" s="151"/>
      <c r="AF69" s="123"/>
      <c r="AG69" s="124"/>
      <c r="AH69" s="381" t="s">
        <v>545</v>
      </c>
      <c r="AI69" s="385" t="s">
        <v>543</v>
      </c>
      <c r="AJ69" s="386">
        <v>0.74</v>
      </c>
      <c r="AK69" s="386">
        <v>0.7</v>
      </c>
      <c r="AL69" s="386">
        <v>1</v>
      </c>
      <c r="AM69" s="386">
        <v>0.82</v>
      </c>
      <c r="AN69" s="385" t="s">
        <v>540</v>
      </c>
      <c r="AO69" s="381" t="s">
        <v>779</v>
      </c>
      <c r="AP69" s="381" t="s">
        <v>780</v>
      </c>
      <c r="AQ69" s="397" t="s">
        <v>789</v>
      </c>
      <c r="AR69" s="381" t="s">
        <v>933</v>
      </c>
      <c r="AS69" s="428" t="s">
        <v>934</v>
      </c>
    </row>
    <row r="70" spans="1:45" s="105" customFormat="1" ht="61.5" customHeight="1" x14ac:dyDescent="0.25">
      <c r="A70" s="671">
        <v>12</v>
      </c>
      <c r="B70" s="668" t="s">
        <v>296</v>
      </c>
      <c r="C70" s="674" t="s">
        <v>226</v>
      </c>
      <c r="D70" s="677" t="s">
        <v>199</v>
      </c>
      <c r="E70" s="679" t="str">
        <f>+VLOOKUP(D70,Listas!$B$3:$D$17,3,0)</f>
        <v>Financiera / Sostenibilidad</v>
      </c>
      <c r="F70" s="679"/>
      <c r="G70" s="681" t="s">
        <v>345</v>
      </c>
      <c r="H70" s="569"/>
      <c r="I70" s="679"/>
      <c r="J70" s="569"/>
      <c r="K70" s="569"/>
      <c r="L70" s="567">
        <v>0.95</v>
      </c>
      <c r="M70" s="565">
        <v>0.75</v>
      </c>
      <c r="N70" s="563">
        <v>0.6</v>
      </c>
      <c r="O70" s="561">
        <v>0.5</v>
      </c>
      <c r="P70" s="561">
        <v>0.5</v>
      </c>
      <c r="Q70" s="561">
        <v>0.5</v>
      </c>
      <c r="R70" s="555" t="s">
        <v>752</v>
      </c>
      <c r="S70" s="556"/>
      <c r="T70" s="556"/>
      <c r="U70" s="556"/>
      <c r="V70" s="556"/>
      <c r="W70" s="556"/>
      <c r="X70" s="556"/>
      <c r="Y70" s="556"/>
      <c r="Z70" s="556"/>
      <c r="AA70" s="556"/>
      <c r="AB70" s="556"/>
      <c r="AC70" s="556"/>
      <c r="AD70" s="557"/>
      <c r="AE70" s="145"/>
      <c r="AF70" s="125"/>
      <c r="AG70" s="126"/>
      <c r="AH70" s="683" t="s">
        <v>827</v>
      </c>
      <c r="AI70" s="684"/>
      <c r="AJ70" s="684"/>
      <c r="AK70" s="684"/>
      <c r="AL70" s="684"/>
      <c r="AM70" s="684"/>
      <c r="AN70" s="684"/>
      <c r="AO70" s="684"/>
      <c r="AP70" s="684"/>
      <c r="AQ70" s="684"/>
      <c r="AR70" s="684"/>
      <c r="AS70" s="685"/>
    </row>
    <row r="71" spans="1:45" s="105" customFormat="1" ht="33" customHeight="1" thickBot="1" x14ac:dyDescent="0.3">
      <c r="A71" s="673"/>
      <c r="B71" s="670"/>
      <c r="C71" s="676"/>
      <c r="D71" s="678"/>
      <c r="E71" s="680"/>
      <c r="F71" s="680"/>
      <c r="G71" s="682"/>
      <c r="H71" s="570"/>
      <c r="I71" s="680"/>
      <c r="J71" s="570"/>
      <c r="K71" s="570"/>
      <c r="L71" s="568"/>
      <c r="M71" s="566"/>
      <c r="N71" s="564"/>
      <c r="O71" s="562"/>
      <c r="P71" s="562"/>
      <c r="Q71" s="562"/>
      <c r="R71" s="558"/>
      <c r="S71" s="559"/>
      <c r="T71" s="559"/>
      <c r="U71" s="559"/>
      <c r="V71" s="559"/>
      <c r="W71" s="559"/>
      <c r="X71" s="559"/>
      <c r="Y71" s="559"/>
      <c r="Z71" s="559"/>
      <c r="AA71" s="559"/>
      <c r="AB71" s="559"/>
      <c r="AC71" s="559"/>
      <c r="AD71" s="560"/>
      <c r="AE71" s="154"/>
      <c r="AF71" s="121"/>
      <c r="AG71" s="122"/>
      <c r="AH71" s="686"/>
      <c r="AI71" s="687"/>
      <c r="AJ71" s="687"/>
      <c r="AK71" s="687"/>
      <c r="AL71" s="687"/>
      <c r="AM71" s="687"/>
      <c r="AN71" s="687"/>
      <c r="AO71" s="687"/>
      <c r="AP71" s="687"/>
      <c r="AQ71" s="687"/>
      <c r="AR71" s="687"/>
      <c r="AS71" s="688"/>
    </row>
    <row r="72" spans="1:45" s="105" customFormat="1" ht="64.5" customHeight="1" thickBot="1" x14ac:dyDescent="0.3">
      <c r="A72" s="585">
        <v>13</v>
      </c>
      <c r="B72" s="583" t="s">
        <v>297</v>
      </c>
      <c r="C72" s="579" t="s">
        <v>224</v>
      </c>
      <c r="D72" s="578" t="s">
        <v>201</v>
      </c>
      <c r="E72" s="603" t="str">
        <f>+VLOOKUP(D72,Listas!$B$3:$D$17,3,0)</f>
        <v>Innovación y aprendizaje</v>
      </c>
      <c r="F72" s="691" t="s">
        <v>340</v>
      </c>
      <c r="G72" s="603" t="s">
        <v>341</v>
      </c>
      <c r="H72" s="604"/>
      <c r="I72" s="603" t="s">
        <v>344</v>
      </c>
      <c r="J72" s="603" t="s">
        <v>307</v>
      </c>
      <c r="K72" s="604" t="s">
        <v>305</v>
      </c>
      <c r="L72" s="607">
        <v>0.6</v>
      </c>
      <c r="M72" s="610">
        <v>0.7</v>
      </c>
      <c r="N72" s="610">
        <v>0.8</v>
      </c>
      <c r="O72" s="573">
        <v>1</v>
      </c>
      <c r="P72" s="573">
        <v>1</v>
      </c>
      <c r="Q72" s="573">
        <v>1</v>
      </c>
      <c r="R72" s="225" t="s">
        <v>535</v>
      </c>
      <c r="S72" s="302" t="s">
        <v>527</v>
      </c>
      <c r="T72" s="253" t="s">
        <v>528</v>
      </c>
      <c r="U72" s="254">
        <v>43466</v>
      </c>
      <c r="V72" s="254">
        <v>43830</v>
      </c>
      <c r="W72" s="302" t="s">
        <v>529</v>
      </c>
      <c r="X72" s="302" t="s">
        <v>530</v>
      </c>
      <c r="Y72" s="302">
        <v>15</v>
      </c>
      <c r="Z72" s="302">
        <v>15</v>
      </c>
      <c r="AA72" s="302">
        <v>15</v>
      </c>
      <c r="AB72" s="225">
        <v>15</v>
      </c>
      <c r="AC72" s="292">
        <v>0.25</v>
      </c>
      <c r="AD72" s="277" t="s">
        <v>708</v>
      </c>
      <c r="AE72" s="144"/>
      <c r="AF72" s="117"/>
      <c r="AG72" s="118"/>
      <c r="AH72" s="381" t="str">
        <f>R72</f>
        <v>DG1</v>
      </c>
      <c r="AI72" s="385" t="s">
        <v>529</v>
      </c>
      <c r="AJ72" s="381">
        <v>40</v>
      </c>
      <c r="AK72" s="381">
        <v>37</v>
      </c>
      <c r="AL72" s="381">
        <v>0</v>
      </c>
      <c r="AM72" s="381">
        <v>0</v>
      </c>
      <c r="AN72" s="385" t="s">
        <v>528</v>
      </c>
      <c r="AO72" s="391">
        <v>40</v>
      </c>
      <c r="AP72" s="381">
        <v>37</v>
      </c>
      <c r="AQ72" s="381">
        <v>0</v>
      </c>
      <c r="AR72" s="381">
        <v>0</v>
      </c>
      <c r="AS72" s="428" t="s">
        <v>939</v>
      </c>
    </row>
    <row r="73" spans="1:45" s="105" customFormat="1" ht="60.75" thickBot="1" x14ac:dyDescent="0.3">
      <c r="A73" s="590"/>
      <c r="B73" s="589"/>
      <c r="C73" s="588"/>
      <c r="D73" s="587"/>
      <c r="E73" s="495"/>
      <c r="F73" s="506"/>
      <c r="G73" s="495"/>
      <c r="H73" s="605"/>
      <c r="I73" s="495"/>
      <c r="J73" s="495"/>
      <c r="K73" s="605"/>
      <c r="L73" s="608"/>
      <c r="M73" s="611"/>
      <c r="N73" s="611"/>
      <c r="O73" s="574"/>
      <c r="P73" s="574"/>
      <c r="Q73" s="574"/>
      <c r="R73" s="232" t="s">
        <v>536</v>
      </c>
      <c r="S73" s="241" t="s">
        <v>531</v>
      </c>
      <c r="T73" s="240" t="s">
        <v>532</v>
      </c>
      <c r="U73" s="260">
        <v>43466</v>
      </c>
      <c r="V73" s="260">
        <v>43830</v>
      </c>
      <c r="W73" s="581" t="s">
        <v>531</v>
      </c>
      <c r="X73" s="581" t="s">
        <v>531</v>
      </c>
      <c r="Y73" s="581">
        <v>0</v>
      </c>
      <c r="Z73" s="581">
        <v>1</v>
      </c>
      <c r="AA73" s="581">
        <v>0</v>
      </c>
      <c r="AB73" s="581">
        <v>1</v>
      </c>
      <c r="AC73" s="293">
        <v>0.5</v>
      </c>
      <c r="AD73" s="279" t="s">
        <v>708</v>
      </c>
      <c r="AE73" s="150"/>
      <c r="AF73" s="119"/>
      <c r="AG73" s="120"/>
      <c r="AH73" s="381" t="str">
        <f t="shared" ref="AH73:AH76" si="39">R73</f>
        <v>DG2</v>
      </c>
      <c r="AI73" s="385" t="s">
        <v>531</v>
      </c>
      <c r="AJ73" s="381">
        <v>0</v>
      </c>
      <c r="AK73" s="381">
        <v>2</v>
      </c>
      <c r="AL73" s="381">
        <v>0</v>
      </c>
      <c r="AM73" s="381">
        <v>0</v>
      </c>
      <c r="AN73" s="385" t="s">
        <v>532</v>
      </c>
      <c r="AO73" s="381">
        <v>0</v>
      </c>
      <c r="AP73" s="381">
        <v>2</v>
      </c>
      <c r="AQ73" s="381">
        <v>0</v>
      </c>
      <c r="AR73" s="381">
        <v>0</v>
      </c>
      <c r="AS73" s="428" t="s">
        <v>783</v>
      </c>
    </row>
    <row r="74" spans="1:45" s="105" customFormat="1" ht="118.5" customHeight="1" thickBot="1" x14ac:dyDescent="0.3">
      <c r="A74" s="689"/>
      <c r="B74" s="663"/>
      <c r="C74" s="664"/>
      <c r="D74" s="665"/>
      <c r="E74" s="659"/>
      <c r="F74" s="692"/>
      <c r="G74" s="659"/>
      <c r="H74" s="660"/>
      <c r="I74" s="659"/>
      <c r="J74" s="659"/>
      <c r="K74" s="660"/>
      <c r="L74" s="690"/>
      <c r="M74" s="662"/>
      <c r="N74" s="662"/>
      <c r="O74" s="661"/>
      <c r="P74" s="661"/>
      <c r="Q74" s="661"/>
      <c r="R74" s="303" t="s">
        <v>537</v>
      </c>
      <c r="S74" s="304" t="s">
        <v>533</v>
      </c>
      <c r="T74" s="305" t="s">
        <v>534</v>
      </c>
      <c r="U74" s="306">
        <v>43466</v>
      </c>
      <c r="V74" s="306">
        <v>43830</v>
      </c>
      <c r="W74" s="582"/>
      <c r="X74" s="582"/>
      <c r="Y74" s="582"/>
      <c r="Z74" s="582"/>
      <c r="AA74" s="582"/>
      <c r="AB74" s="582"/>
      <c r="AC74" s="307">
        <v>0.25</v>
      </c>
      <c r="AD74" s="308" t="s">
        <v>708</v>
      </c>
      <c r="AE74" s="150"/>
      <c r="AF74" s="119"/>
      <c r="AG74" s="120"/>
      <c r="AH74" s="381" t="str">
        <f t="shared" si="39"/>
        <v>DG3</v>
      </c>
      <c r="AI74" s="385" t="s">
        <v>531</v>
      </c>
      <c r="AJ74" s="381">
        <v>0</v>
      </c>
      <c r="AK74" s="381">
        <v>2</v>
      </c>
      <c r="AL74" s="381">
        <v>0</v>
      </c>
      <c r="AM74" s="381">
        <v>0</v>
      </c>
      <c r="AN74" s="385" t="s">
        <v>534</v>
      </c>
      <c r="AO74" s="381">
        <v>0</v>
      </c>
      <c r="AP74" s="381">
        <v>2</v>
      </c>
      <c r="AQ74" s="381">
        <v>0</v>
      </c>
      <c r="AR74" s="381">
        <v>0</v>
      </c>
      <c r="AS74" s="387" t="s">
        <v>940</v>
      </c>
    </row>
    <row r="75" spans="1:45" s="105" customFormat="1" ht="53.25" customHeight="1" thickBot="1" x14ac:dyDescent="0.3">
      <c r="A75" s="585">
        <v>14</v>
      </c>
      <c r="B75" s="583" t="s">
        <v>294</v>
      </c>
      <c r="C75" s="579" t="s">
        <v>226</v>
      </c>
      <c r="D75" s="578" t="s">
        <v>288</v>
      </c>
      <c r="E75" s="603" t="str">
        <f>+VLOOKUP(D75,Listas!$B$3:$D$17,3,0)</f>
        <v>Financiera / Sostenibilidad</v>
      </c>
      <c r="F75" s="603" t="s">
        <v>339</v>
      </c>
      <c r="G75" s="603" t="s">
        <v>337</v>
      </c>
      <c r="H75" s="604"/>
      <c r="I75" s="603" t="s">
        <v>336</v>
      </c>
      <c r="J75" s="666" t="s">
        <v>338</v>
      </c>
      <c r="K75" s="604" t="s">
        <v>324</v>
      </c>
      <c r="L75" s="594">
        <v>0.5</v>
      </c>
      <c r="M75" s="573">
        <v>0.95</v>
      </c>
      <c r="N75" s="610">
        <v>0.75</v>
      </c>
      <c r="O75" s="573">
        <v>1.05</v>
      </c>
      <c r="P75" s="573">
        <v>1.05</v>
      </c>
      <c r="Q75" s="573">
        <v>1.05</v>
      </c>
      <c r="R75" s="225" t="s">
        <v>522</v>
      </c>
      <c r="S75" s="253" t="s">
        <v>395</v>
      </c>
      <c r="T75" s="253" t="s">
        <v>396</v>
      </c>
      <c r="U75" s="226">
        <v>43466</v>
      </c>
      <c r="V75" s="226" t="s">
        <v>397</v>
      </c>
      <c r="W75" s="253" t="s">
        <v>398</v>
      </c>
      <c r="X75" s="253" t="s">
        <v>399</v>
      </c>
      <c r="Y75" s="302">
        <v>0</v>
      </c>
      <c r="Z75" s="302">
        <v>0</v>
      </c>
      <c r="AA75" s="302">
        <v>0</v>
      </c>
      <c r="AB75" s="225">
        <v>1</v>
      </c>
      <c r="AC75" s="292">
        <v>0.5</v>
      </c>
      <c r="AD75" s="277" t="s">
        <v>708</v>
      </c>
      <c r="AE75" s="144"/>
      <c r="AF75" s="117"/>
      <c r="AG75" s="118"/>
      <c r="AH75" s="381" t="str">
        <f t="shared" si="39"/>
        <v>DG4</v>
      </c>
      <c r="AI75" s="385" t="s">
        <v>398</v>
      </c>
      <c r="AJ75" s="381">
        <v>0</v>
      </c>
      <c r="AK75" s="381">
        <v>0</v>
      </c>
      <c r="AL75" s="381">
        <v>0</v>
      </c>
      <c r="AM75" s="381">
        <v>1</v>
      </c>
      <c r="AN75" s="385" t="s">
        <v>396</v>
      </c>
      <c r="AO75" s="381">
        <v>0</v>
      </c>
      <c r="AP75" s="381">
        <v>0</v>
      </c>
      <c r="AQ75" s="381">
        <v>0</v>
      </c>
      <c r="AR75" s="381">
        <v>1</v>
      </c>
      <c r="AS75" s="428" t="s">
        <v>887</v>
      </c>
    </row>
    <row r="76" spans="1:45" s="105" customFormat="1" ht="48.75" customHeight="1" thickBot="1" x14ac:dyDescent="0.3">
      <c r="A76" s="689"/>
      <c r="B76" s="663"/>
      <c r="C76" s="664"/>
      <c r="D76" s="665"/>
      <c r="E76" s="659"/>
      <c r="F76" s="659"/>
      <c r="G76" s="659"/>
      <c r="H76" s="660"/>
      <c r="I76" s="659"/>
      <c r="J76" s="667"/>
      <c r="K76" s="660"/>
      <c r="L76" s="596"/>
      <c r="M76" s="661"/>
      <c r="N76" s="662"/>
      <c r="O76" s="661"/>
      <c r="P76" s="661"/>
      <c r="Q76" s="661"/>
      <c r="R76" s="303" t="s">
        <v>523</v>
      </c>
      <c r="S76" s="309" t="s">
        <v>400</v>
      </c>
      <c r="T76" s="309" t="s">
        <v>401</v>
      </c>
      <c r="U76" s="310">
        <v>43466</v>
      </c>
      <c r="V76" s="310" t="s">
        <v>397</v>
      </c>
      <c r="W76" s="309" t="s">
        <v>402</v>
      </c>
      <c r="X76" s="309" t="s">
        <v>403</v>
      </c>
      <c r="Y76" s="304">
        <v>0</v>
      </c>
      <c r="Z76" s="304">
        <v>1</v>
      </c>
      <c r="AA76" s="304">
        <v>1</v>
      </c>
      <c r="AB76" s="303">
        <v>2</v>
      </c>
      <c r="AC76" s="307">
        <v>0.5</v>
      </c>
      <c r="AD76" s="308" t="s">
        <v>708</v>
      </c>
      <c r="AE76" s="151"/>
      <c r="AF76" s="123"/>
      <c r="AG76" s="124"/>
      <c r="AH76" s="381" t="str">
        <f t="shared" si="39"/>
        <v>DG5</v>
      </c>
      <c r="AI76" s="385" t="s">
        <v>402</v>
      </c>
      <c r="AJ76" s="381">
        <v>0</v>
      </c>
      <c r="AK76" s="381">
        <v>0</v>
      </c>
      <c r="AL76" s="381">
        <v>0</v>
      </c>
      <c r="AM76" s="381">
        <v>1</v>
      </c>
      <c r="AN76" s="385" t="s">
        <v>401</v>
      </c>
      <c r="AO76" s="381">
        <v>0</v>
      </c>
      <c r="AP76" s="381">
        <v>0</v>
      </c>
      <c r="AQ76" s="381">
        <v>0</v>
      </c>
      <c r="AR76" s="381">
        <v>1</v>
      </c>
      <c r="AS76" s="390" t="s">
        <v>888</v>
      </c>
    </row>
    <row r="77" spans="1:45" s="105" customFormat="1" ht="49.5" customHeight="1" thickBot="1" x14ac:dyDescent="0.3">
      <c r="A77" s="585">
        <v>15</v>
      </c>
      <c r="B77" s="583" t="s">
        <v>297</v>
      </c>
      <c r="C77" s="579" t="s">
        <v>228</v>
      </c>
      <c r="D77" s="578" t="s">
        <v>164</v>
      </c>
      <c r="E77" s="205" t="str">
        <f>+VLOOKUP(D77,Listas!$B$3:$D$17,3,0)</f>
        <v>Innovación y aprendizaje</v>
      </c>
      <c r="F77" s="205" t="s">
        <v>343</v>
      </c>
      <c r="G77" s="205" t="s">
        <v>323</v>
      </c>
      <c r="H77" s="206"/>
      <c r="I77" s="205" t="s">
        <v>325</v>
      </c>
      <c r="J77" s="155" t="s">
        <v>329</v>
      </c>
      <c r="K77" s="206" t="s">
        <v>324</v>
      </c>
      <c r="L77" s="203">
        <v>0.95</v>
      </c>
      <c r="M77" s="210">
        <v>0.75</v>
      </c>
      <c r="N77" s="208">
        <v>0.6</v>
      </c>
      <c r="O77" s="212">
        <v>0.5</v>
      </c>
      <c r="P77" s="212">
        <v>0.5</v>
      </c>
      <c r="Q77" s="212">
        <v>0.5</v>
      </c>
      <c r="R77" s="302" t="s">
        <v>702</v>
      </c>
      <c r="S77" s="253" t="s">
        <v>694</v>
      </c>
      <c r="T77" s="253" t="s">
        <v>693</v>
      </c>
      <c r="U77" s="226">
        <v>43709</v>
      </c>
      <c r="V77" s="226">
        <v>43830</v>
      </c>
      <c r="W77" s="225" t="s">
        <v>407</v>
      </c>
      <c r="X77" s="225" t="s">
        <v>407</v>
      </c>
      <c r="Y77" s="225" t="s">
        <v>407</v>
      </c>
      <c r="Z77" s="225" t="s">
        <v>407</v>
      </c>
      <c r="AA77" s="225" t="s">
        <v>407</v>
      </c>
      <c r="AB77" s="276">
        <v>1</v>
      </c>
      <c r="AC77" s="276">
        <v>0.08</v>
      </c>
      <c r="AD77" s="311" t="s">
        <v>688</v>
      </c>
      <c r="AE77" s="147"/>
      <c r="AF77" s="115"/>
      <c r="AG77" s="116"/>
      <c r="AH77" s="381" t="s">
        <v>818</v>
      </c>
      <c r="AI77" s="434" t="str">
        <f t="shared" ref="AI77:AI80" si="40">+X77</f>
        <v>N/A</v>
      </c>
      <c r="AJ77" s="426" t="s">
        <v>407</v>
      </c>
      <c r="AK77" s="426" t="s">
        <v>407</v>
      </c>
      <c r="AL77" s="426" t="s">
        <v>407</v>
      </c>
      <c r="AM77" s="381"/>
      <c r="AN77" s="438" t="str">
        <f t="shared" ref="AN77:AN80" si="41">+T77</f>
        <v>Herramienta o Instrumento que automatice la nomina implementado o listo para operación</v>
      </c>
      <c r="AO77" s="426" t="s">
        <v>371</v>
      </c>
      <c r="AP77" s="426" t="s">
        <v>371</v>
      </c>
      <c r="AQ77" s="426" t="s">
        <v>371</v>
      </c>
      <c r="AR77" s="386">
        <v>1</v>
      </c>
      <c r="AS77" s="428" t="s">
        <v>945</v>
      </c>
    </row>
    <row r="78" spans="1:45" s="105" customFormat="1" ht="68.25" customHeight="1" thickBot="1" x14ac:dyDescent="0.3">
      <c r="A78" s="590"/>
      <c r="B78" s="589"/>
      <c r="C78" s="588"/>
      <c r="D78" s="587"/>
      <c r="E78" s="197"/>
      <c r="F78" s="197"/>
      <c r="G78" s="197"/>
      <c r="H78" s="207"/>
      <c r="I78" s="197"/>
      <c r="J78" s="148"/>
      <c r="K78" s="207"/>
      <c r="L78" s="204"/>
      <c r="M78" s="211"/>
      <c r="N78" s="209"/>
      <c r="O78" s="213"/>
      <c r="P78" s="213"/>
      <c r="Q78" s="213"/>
      <c r="R78" s="241" t="s">
        <v>703</v>
      </c>
      <c r="S78" s="240" t="s">
        <v>695</v>
      </c>
      <c r="T78" s="240" t="s">
        <v>696</v>
      </c>
      <c r="U78" s="233">
        <v>43692</v>
      </c>
      <c r="V78" s="233">
        <v>43768</v>
      </c>
      <c r="W78" s="232" t="s">
        <v>407</v>
      </c>
      <c r="X78" s="232" t="s">
        <v>407</v>
      </c>
      <c r="Y78" s="232" t="s">
        <v>407</v>
      </c>
      <c r="Z78" s="232" t="s">
        <v>407</v>
      </c>
      <c r="AA78" s="232" t="s">
        <v>407</v>
      </c>
      <c r="AB78" s="278">
        <v>1</v>
      </c>
      <c r="AC78" s="278">
        <v>0.08</v>
      </c>
      <c r="AD78" s="312" t="s">
        <v>688</v>
      </c>
      <c r="AE78" s="146"/>
      <c r="AF78" s="146"/>
      <c r="AG78" s="167"/>
      <c r="AH78" s="381" t="s">
        <v>819</v>
      </c>
      <c r="AI78" s="434" t="str">
        <f t="shared" si="40"/>
        <v>N/A</v>
      </c>
      <c r="AJ78" s="426" t="s">
        <v>407</v>
      </c>
      <c r="AK78" s="426" t="s">
        <v>407</v>
      </c>
      <c r="AL78" s="426" t="s">
        <v>407</v>
      </c>
      <c r="AM78" s="381"/>
      <c r="AN78" s="438" t="str">
        <f t="shared" si="41"/>
        <v>Metodología e Inventario de administración de bienes de la ANCP-CCE</v>
      </c>
      <c r="AO78" s="426" t="s">
        <v>371</v>
      </c>
      <c r="AP78" s="426" t="s">
        <v>371</v>
      </c>
      <c r="AQ78" s="386">
        <v>1</v>
      </c>
      <c r="AR78" s="426" t="s">
        <v>371</v>
      </c>
      <c r="AS78" s="428" t="s">
        <v>824</v>
      </c>
    </row>
    <row r="79" spans="1:45" ht="30.75" customHeight="1" thickBot="1" x14ac:dyDescent="0.3">
      <c r="A79" s="590"/>
      <c r="B79" s="589"/>
      <c r="C79" s="588"/>
      <c r="D79" s="587"/>
      <c r="E79" s="12"/>
      <c r="F79" s="12"/>
      <c r="G79" s="12"/>
      <c r="H79" s="12"/>
      <c r="I79" s="12"/>
      <c r="J79" s="12"/>
      <c r="K79" s="12"/>
      <c r="L79" s="12"/>
      <c r="M79" s="12"/>
      <c r="N79" s="12"/>
      <c r="O79" s="12"/>
      <c r="P79" s="12"/>
      <c r="Q79" s="12"/>
      <c r="R79" s="241" t="s">
        <v>706</v>
      </c>
      <c r="S79" s="240" t="s">
        <v>697</v>
      </c>
      <c r="T79" s="240" t="s">
        <v>698</v>
      </c>
      <c r="U79" s="233">
        <v>43661</v>
      </c>
      <c r="V79" s="233">
        <v>43830</v>
      </c>
      <c r="W79" s="232" t="s">
        <v>407</v>
      </c>
      <c r="X79" s="232" t="s">
        <v>407</v>
      </c>
      <c r="Y79" s="232" t="s">
        <v>407</v>
      </c>
      <c r="Z79" s="232" t="s">
        <v>407</v>
      </c>
      <c r="AA79" s="232" t="s">
        <v>407</v>
      </c>
      <c r="AB79" s="278">
        <v>1</v>
      </c>
      <c r="AC79" s="278">
        <v>0.08</v>
      </c>
      <c r="AD79" s="312" t="s">
        <v>688</v>
      </c>
      <c r="AE79" s="168"/>
      <c r="AF79" s="168"/>
      <c r="AG79" s="169"/>
      <c r="AH79" s="381" t="s">
        <v>820</v>
      </c>
      <c r="AI79" s="434" t="str">
        <f t="shared" si="40"/>
        <v>N/A</v>
      </c>
      <c r="AJ79" s="426" t="s">
        <v>407</v>
      </c>
      <c r="AK79" s="426" t="s">
        <v>407</v>
      </c>
      <c r="AL79" s="426" t="s">
        <v>407</v>
      </c>
      <c r="AM79" s="381"/>
      <c r="AN79" s="438" t="str">
        <f t="shared" si="41"/>
        <v xml:space="preserve">Expedientes contractuales de la ANCP-CCE organizados y controlados </v>
      </c>
      <c r="AO79" s="426" t="s">
        <v>371</v>
      </c>
      <c r="AP79" s="426" t="s">
        <v>371</v>
      </c>
      <c r="AQ79" s="426" t="s">
        <v>371</v>
      </c>
      <c r="AR79" s="381"/>
      <c r="AS79" s="388" t="s">
        <v>822</v>
      </c>
    </row>
    <row r="80" spans="1:45" ht="43.5" customHeight="1" thickBot="1" x14ac:dyDescent="0.3">
      <c r="A80" s="689"/>
      <c r="B80" s="663"/>
      <c r="C80" s="664"/>
      <c r="D80" s="665"/>
      <c r="E80" s="156"/>
      <c r="F80" s="156"/>
      <c r="G80" s="156"/>
      <c r="H80" s="156"/>
      <c r="I80" s="156"/>
      <c r="J80" s="156"/>
      <c r="K80" s="156"/>
      <c r="L80" s="156"/>
      <c r="M80" s="156"/>
      <c r="N80" s="156"/>
      <c r="O80" s="156"/>
      <c r="P80" s="156"/>
      <c r="Q80" s="156"/>
      <c r="R80" s="304" t="s">
        <v>707</v>
      </c>
      <c r="S80" s="309" t="s">
        <v>699</v>
      </c>
      <c r="T80" s="309" t="s">
        <v>700</v>
      </c>
      <c r="U80" s="310" t="s">
        <v>751</v>
      </c>
      <c r="V80" s="310">
        <v>43753</v>
      </c>
      <c r="W80" s="303" t="s">
        <v>407</v>
      </c>
      <c r="X80" s="303" t="s">
        <v>407</v>
      </c>
      <c r="Y80" s="303" t="s">
        <v>407</v>
      </c>
      <c r="Z80" s="303" t="s">
        <v>407</v>
      </c>
      <c r="AA80" s="303" t="s">
        <v>407</v>
      </c>
      <c r="AB80" s="313">
        <v>1</v>
      </c>
      <c r="AC80" s="313">
        <v>0.08</v>
      </c>
      <c r="AD80" s="314" t="s">
        <v>688</v>
      </c>
      <c r="AE80" s="170"/>
      <c r="AF80" s="170"/>
      <c r="AG80" s="171"/>
      <c r="AH80" s="381" t="s">
        <v>821</v>
      </c>
      <c r="AI80" s="434" t="str">
        <f t="shared" si="40"/>
        <v>N/A</v>
      </c>
      <c r="AJ80" s="426" t="s">
        <v>407</v>
      </c>
      <c r="AK80" s="426" t="s">
        <v>407</v>
      </c>
      <c r="AL80" s="426" t="s">
        <v>407</v>
      </c>
      <c r="AM80" s="426" t="s">
        <v>407</v>
      </c>
      <c r="AN80" s="438" t="str">
        <f t="shared" si="41"/>
        <v xml:space="preserve">Documento Manual Actualizado de Contratación </v>
      </c>
      <c r="AO80" s="426" t="s">
        <v>371</v>
      </c>
      <c r="AP80" s="426" t="s">
        <v>371</v>
      </c>
      <c r="AQ80" s="386">
        <v>1</v>
      </c>
      <c r="AR80" s="426" t="s">
        <v>371</v>
      </c>
      <c r="AS80" s="428" t="s">
        <v>823</v>
      </c>
    </row>
    <row r="81" spans="26:26" x14ac:dyDescent="0.25">
      <c r="Z81" s="16"/>
    </row>
  </sheetData>
  <autoFilter ref="W6:AD80" xr:uid="{9EB9B864-9AB7-4F48-8C88-6D4C43F26B09}">
    <filterColumn colId="0" showButton="0"/>
    <filterColumn colId="1" showButton="0"/>
    <filterColumn colId="2" showButton="0"/>
    <filterColumn colId="3" showButton="0"/>
    <filterColumn colId="4" showButton="0"/>
    <filterColumn colId="5" showButton="0"/>
  </autoFilter>
  <mergeCells count="224">
    <mergeCell ref="AH70:AS71"/>
    <mergeCell ref="D77:D80"/>
    <mergeCell ref="C77:C80"/>
    <mergeCell ref="B77:B80"/>
    <mergeCell ref="A77:A80"/>
    <mergeCell ref="J72:J74"/>
    <mergeCell ref="K72:K74"/>
    <mergeCell ref="L72:L74"/>
    <mergeCell ref="M72:M74"/>
    <mergeCell ref="N72:N74"/>
    <mergeCell ref="C72:C74"/>
    <mergeCell ref="B72:B74"/>
    <mergeCell ref="A72:A74"/>
    <mergeCell ref="F72:F74"/>
    <mergeCell ref="G72:G74"/>
    <mergeCell ref="H72:H74"/>
    <mergeCell ref="I72:I74"/>
    <mergeCell ref="D72:D74"/>
    <mergeCell ref="E72:E74"/>
    <mergeCell ref="W73:W74"/>
    <mergeCell ref="X73:X74"/>
    <mergeCell ref="AA73:AA74"/>
    <mergeCell ref="AB73:AB74"/>
    <mergeCell ref="A75:A76"/>
    <mergeCell ref="A58:A69"/>
    <mergeCell ref="C58:C69"/>
    <mergeCell ref="D58:D69"/>
    <mergeCell ref="M59:M69"/>
    <mergeCell ref="N59:N69"/>
    <mergeCell ref="O59:O69"/>
    <mergeCell ref="P59:P69"/>
    <mergeCell ref="Q59:Q69"/>
    <mergeCell ref="A70:A71"/>
    <mergeCell ref="B70:B71"/>
    <mergeCell ref="C70:C71"/>
    <mergeCell ref="D70:D71"/>
    <mergeCell ref="E70:E71"/>
    <mergeCell ref="F70:F71"/>
    <mergeCell ref="G70:G71"/>
    <mergeCell ref="H70:H71"/>
    <mergeCell ref="I70:I71"/>
    <mergeCell ref="I55:I56"/>
    <mergeCell ref="B58:B69"/>
    <mergeCell ref="Y73:Y74"/>
    <mergeCell ref="Z73:Z74"/>
    <mergeCell ref="Z63:Z64"/>
    <mergeCell ref="Z68:Z69"/>
    <mergeCell ref="E55:E56"/>
    <mergeCell ref="F55:F56"/>
    <mergeCell ref="Y68:Y69"/>
    <mergeCell ref="B75:B76"/>
    <mergeCell ref="C75:C76"/>
    <mergeCell ref="D75:D76"/>
    <mergeCell ref="E75:E76"/>
    <mergeCell ref="F75:F76"/>
    <mergeCell ref="G75:G76"/>
    <mergeCell ref="H75:H76"/>
    <mergeCell ref="I75:I76"/>
    <mergeCell ref="J75:J76"/>
    <mergeCell ref="K75:K76"/>
    <mergeCell ref="L75:L76"/>
    <mergeCell ref="M75:M76"/>
    <mergeCell ref="N75:N76"/>
    <mergeCell ref="O75:O76"/>
    <mergeCell ref="P75:P76"/>
    <mergeCell ref="Q75:Q76"/>
    <mergeCell ref="O72:O74"/>
    <mergeCell ref="P72:P74"/>
    <mergeCell ref="Q72:Q74"/>
    <mergeCell ref="AA63:AA64"/>
    <mergeCell ref="AB63:AB64"/>
    <mergeCell ref="R4:AG4"/>
    <mergeCell ref="R5:AG5"/>
    <mergeCell ref="E59:E69"/>
    <mergeCell ref="F59:F69"/>
    <mergeCell ref="G59:G69"/>
    <mergeCell ref="H59:H69"/>
    <mergeCell ref="I59:I69"/>
    <mergeCell ref="J59:J69"/>
    <mergeCell ref="K59:K69"/>
    <mergeCell ref="J55:J56"/>
    <mergeCell ref="K55:K56"/>
    <mergeCell ref="L55:L56"/>
    <mergeCell ref="M55:M56"/>
    <mergeCell ref="N55:N56"/>
    <mergeCell ref="O55:O56"/>
    <mergeCell ref="P55:P56"/>
    <mergeCell ref="Q55:Q56"/>
    <mergeCell ref="W63:W64"/>
    <mergeCell ref="X63:X64"/>
    <mergeCell ref="X68:X69"/>
    <mergeCell ref="G55:G56"/>
    <mergeCell ref="H55:H56"/>
    <mergeCell ref="B5:B7"/>
    <mergeCell ref="A4:Q4"/>
    <mergeCell ref="C5:C7"/>
    <mergeCell ref="R6:T6"/>
    <mergeCell ref="W59:W60"/>
    <mergeCell ref="W6:AC6"/>
    <mergeCell ref="E50:E53"/>
    <mergeCell ref="F50:F53"/>
    <mergeCell ref="G50:G53"/>
    <mergeCell ref="H50:H53"/>
    <mergeCell ref="I50:I53"/>
    <mergeCell ref="AA59:AA60"/>
    <mergeCell ref="AB59:AB60"/>
    <mergeCell ref="E9:E17"/>
    <mergeCell ref="F9:F17"/>
    <mergeCell ref="G9:G17"/>
    <mergeCell ref="H9:H17"/>
    <mergeCell ref="I9:I17"/>
    <mergeCell ref="E18:E43"/>
    <mergeCell ref="D5:D7"/>
    <mergeCell ref="E5:E7"/>
    <mergeCell ref="A5:A7"/>
    <mergeCell ref="C18:C43"/>
    <mergeCell ref="B18:B43"/>
    <mergeCell ref="F5:K6"/>
    <mergeCell ref="L6:M6"/>
    <mergeCell ref="N6:O6"/>
    <mergeCell ref="P6:Q6"/>
    <mergeCell ref="L5:Q5"/>
    <mergeCell ref="P9:P17"/>
    <mergeCell ref="Q9:Q17"/>
    <mergeCell ref="F18:F43"/>
    <mergeCell ref="D44:D47"/>
    <mergeCell ref="D18:D43"/>
    <mergeCell ref="Q18:Q43"/>
    <mergeCell ref="G18:G43"/>
    <mergeCell ref="H18:H43"/>
    <mergeCell ref="I18:I43"/>
    <mergeCell ref="E44:E47"/>
    <mergeCell ref="F44:F47"/>
    <mergeCell ref="I44:I47"/>
    <mergeCell ref="J44:J47"/>
    <mergeCell ref="H44:H47"/>
    <mergeCell ref="M18:M43"/>
    <mergeCell ref="N18:N43"/>
    <mergeCell ref="G44:G47"/>
    <mergeCell ref="AE6:AG6"/>
    <mergeCell ref="U6:V6"/>
    <mergeCell ref="J50:J53"/>
    <mergeCell ref="K50:K53"/>
    <mergeCell ref="L50:L53"/>
    <mergeCell ref="M50:M53"/>
    <mergeCell ref="N50:N53"/>
    <mergeCell ref="O50:O53"/>
    <mergeCell ref="P50:P53"/>
    <mergeCell ref="Q50:Q53"/>
    <mergeCell ref="K44:K47"/>
    <mergeCell ref="L44:L47"/>
    <mergeCell ref="M44:M47"/>
    <mergeCell ref="N44:N47"/>
    <mergeCell ref="O44:O47"/>
    <mergeCell ref="J18:J43"/>
    <mergeCell ref="K18:K43"/>
    <mergeCell ref="AD6:AD7"/>
    <mergeCell ref="J9:J17"/>
    <mergeCell ref="K9:K17"/>
    <mergeCell ref="L9:L17"/>
    <mergeCell ref="M9:M17"/>
    <mergeCell ref="S9:S12"/>
    <mergeCell ref="N9:N17"/>
    <mergeCell ref="AA68:AA69"/>
    <mergeCell ref="O9:O17"/>
    <mergeCell ref="L18:L43"/>
    <mergeCell ref="B55:B56"/>
    <mergeCell ref="A55:A56"/>
    <mergeCell ref="D9:D17"/>
    <mergeCell ref="C9:C17"/>
    <mergeCell ref="B9:B17"/>
    <mergeCell ref="A9:A17"/>
    <mergeCell ref="A50:A53"/>
    <mergeCell ref="B50:B53"/>
    <mergeCell ref="C50:C53"/>
    <mergeCell ref="D50:D53"/>
    <mergeCell ref="C44:C47"/>
    <mergeCell ref="B44:B47"/>
    <mergeCell ref="A44:A47"/>
    <mergeCell ref="X59:X60"/>
    <mergeCell ref="Y59:Y60"/>
    <mergeCell ref="Z59:Z60"/>
    <mergeCell ref="L59:L69"/>
    <mergeCell ref="O18:O43"/>
    <mergeCell ref="P18:P43"/>
    <mergeCell ref="Y63:Y64"/>
    <mergeCell ref="A18:A43"/>
    <mergeCell ref="AH6:AH7"/>
    <mergeCell ref="AI6:AM6"/>
    <mergeCell ref="AN6:AR6"/>
    <mergeCell ref="AS6:AS7"/>
    <mergeCell ref="AI4:AS5"/>
    <mergeCell ref="AC59:AC60"/>
    <mergeCell ref="AC63:AC64"/>
    <mergeCell ref="C1:AD3"/>
    <mergeCell ref="R70:AD71"/>
    <mergeCell ref="Q70:Q71"/>
    <mergeCell ref="P70:P71"/>
    <mergeCell ref="O70:O71"/>
    <mergeCell ref="N70:N71"/>
    <mergeCell ref="M70:M71"/>
    <mergeCell ref="L70:L71"/>
    <mergeCell ref="K70:K71"/>
    <mergeCell ref="J70:J71"/>
    <mergeCell ref="T9:T12"/>
    <mergeCell ref="P44:P47"/>
    <mergeCell ref="Q44:Q47"/>
    <mergeCell ref="AB68:AB69"/>
    <mergeCell ref="D55:D56"/>
    <mergeCell ref="C55:C56"/>
    <mergeCell ref="W68:W69"/>
    <mergeCell ref="AR63:AR64"/>
    <mergeCell ref="AQ63:AQ64"/>
    <mergeCell ref="AN9:AN12"/>
    <mergeCell ref="AI59:AI60"/>
    <mergeCell ref="AJ59:AJ60"/>
    <mergeCell ref="AK59:AK60"/>
    <mergeCell ref="AL59:AL60"/>
    <mergeCell ref="AM59:AM60"/>
    <mergeCell ref="AI63:AI64"/>
    <mergeCell ref="AJ63:AJ64"/>
    <mergeCell ref="AK63:AK64"/>
    <mergeCell ref="AL63:AL64"/>
    <mergeCell ref="AM63:AM64"/>
  </mergeCells>
  <conditionalFormatting sqref="L54 L8:L14 L50:L51 L57:L58">
    <cfRule type="cellIs" dxfId="20" priority="22" operator="greaterThanOrEqual">
      <formula>1</formula>
    </cfRule>
    <cfRule type="cellIs" dxfId="19" priority="23" operator="between">
      <formula>0.61</formula>
      <formula>0.99</formula>
    </cfRule>
    <cfRule type="cellIs" dxfId="18" priority="24" operator="lessThan">
      <formula>0.6</formula>
    </cfRule>
  </conditionalFormatting>
  <conditionalFormatting sqref="N18">
    <cfRule type="cellIs" dxfId="17" priority="16" operator="greaterThanOrEqual">
      <formula>1</formula>
    </cfRule>
    <cfRule type="cellIs" dxfId="16" priority="17" operator="between">
      <formula>0.61</formula>
      <formula>0.99</formula>
    </cfRule>
    <cfRule type="cellIs" dxfId="15" priority="18" operator="lessThan">
      <formula>0.6</formula>
    </cfRule>
  </conditionalFormatting>
  <conditionalFormatting sqref="O18:Q18">
    <cfRule type="cellIs" dxfId="14" priority="13" operator="greaterThanOrEqual">
      <formula>1</formula>
    </cfRule>
    <cfRule type="cellIs" dxfId="13" priority="14" operator="between">
      <formula>0.61</formula>
      <formula>0.99</formula>
    </cfRule>
    <cfRule type="cellIs" dxfId="12" priority="15" operator="lessThan">
      <formula>0.6</formula>
    </cfRule>
  </conditionalFormatting>
  <conditionalFormatting sqref="L44 L72:L74">
    <cfRule type="cellIs" dxfId="11" priority="10" operator="greaterThanOrEqual">
      <formula>1</formula>
    </cfRule>
    <cfRule type="cellIs" dxfId="10" priority="11" operator="between">
      <formula>0.61</formula>
      <formula>0.99</formula>
    </cfRule>
    <cfRule type="cellIs" dxfId="9" priority="12" operator="lessThan">
      <formula>0.6</formula>
    </cfRule>
  </conditionalFormatting>
  <conditionalFormatting sqref="L59 L75">
    <cfRule type="cellIs" dxfId="8" priority="7" operator="greaterThanOrEqual">
      <formula>1</formula>
    </cfRule>
    <cfRule type="cellIs" dxfId="7" priority="8" operator="between">
      <formula>0.61</formula>
      <formula>0.99</formula>
    </cfRule>
    <cfRule type="cellIs" dxfId="6" priority="9" operator="lessThan">
      <formula>0.6</formula>
    </cfRule>
  </conditionalFormatting>
  <conditionalFormatting sqref="N70 N77:N78">
    <cfRule type="cellIs" dxfId="5" priority="4" operator="greaterThanOrEqual">
      <formula>1</formula>
    </cfRule>
    <cfRule type="cellIs" dxfId="4" priority="5" operator="between">
      <formula>0.61</formula>
      <formula>0.99</formula>
    </cfRule>
    <cfRule type="cellIs" dxfId="3" priority="6" operator="lessThan">
      <formula>0.6</formula>
    </cfRule>
  </conditionalFormatting>
  <conditionalFormatting sqref="O70:Q70 O77:Q78">
    <cfRule type="cellIs" dxfId="2" priority="1" operator="greaterThanOrEqual">
      <formula>1</formula>
    </cfRule>
    <cfRule type="cellIs" dxfId="1" priority="2" operator="between">
      <formula>0.61</formula>
      <formula>0.99</formula>
    </cfRule>
    <cfRule type="cellIs" dxfId="0" priority="3" operator="lessThan">
      <formula>0.6</formula>
    </cfRule>
  </conditionalFormatting>
  <hyperlinks>
    <hyperlink ref="AO18" r:id="rId1" display="https://app.powerbi.com/groups/0910e534-eb60-4277-992b-e577632e4cfc/reports/fc9c6bff-bcf9-4030-b40f-3f18159cd27b/ReportSection5108d4f46dc6a73b7ae4  " xr:uid="{6789A429-6C4D-48D9-BA6C-03BC23E1C13B}"/>
    <hyperlink ref="AO19" r:id="rId2" display="https://app.powerbi.com/groups/0910e534-eb60-4277-992b-e577632e4cfc/reports/fc9c6bff-bcf9-4030-b40f-3f18159cd27b/ReportSection5108d4f46dc6a73b7ae4  " xr:uid="{EDAB738B-A4CC-415A-B70A-50DEB1DF0871}"/>
    <hyperlink ref="AP18" r:id="rId3" display="https://app.powerbi.com/groups/0910e534-eb60-4277-992b-e577632e4cfc/reports/fc9c6bff-bcf9-4030-b40f-3f18159cd27b/ReportSection5108d4f46dc6a73b7ae4  " xr:uid="{7AFD800F-9828-4A1A-A835-E3796597F08E}"/>
    <hyperlink ref="AP19" r:id="rId4" display="https://app.powerbi.com/groups/0910e534-eb60-4277-992b-e577632e4cfc/reports/fc9c6bff-bcf9-4030-b40f-3f18159cd27b/ReportSection5108d4f46dc6a73b7ae4  " xr:uid="{EB0CBD89-86B5-4CA9-BB8B-E2714C97DACB}"/>
    <hyperlink ref="AP20" r:id="rId5" location="/files/General?threadId=19%3A548d9c98f3b64b8fb737ba6254fe68ea%40thread.skype&amp;ctx=channel&amp;context=RAE%2520Junio%252FPlan%2520de%2520Acci%25C3%25B3n%25202Q%252FSoporte%2520plan%2520de%2520acci%25C3%25B3n%2520-%25202Q%2520SECOP%2520II " display="https://teams.microsoft.com/_#/files/General?threadId=19%3A548d9c98f3b64b8fb737ba6254fe68ea%40thread.skype&amp;ctx=channel&amp;context=RAE%2520Junio%252FPlan%2520de%2520Acci%25C3%25B3n%25202Q%252FSoporte%2520plan%2520de%2520acci%25C3%25B3n%2520-%25202Q%2520SECOP%2520II " xr:uid="{18210DA8-95DB-4FD5-A3F8-E5E3EFC1D056}"/>
    <hyperlink ref="AS44" r:id="rId6" display="https://cceficiente.sharepoint.com/:f:/s/ReportePlaneacin/EvxeEoALPBVPsE91NFDN19oBzVpWvUBxYfB9MGihPKrqJA?e=vyUQ7l" xr:uid="{BD77C9CE-D656-4E30-B986-78FB4D436B10}"/>
    <hyperlink ref="AQ18" r:id="rId7" display="https://app.powerbi.com/groups/0910e534-eb60-4277-992b-e577632e4cfc/reports/fc9c6bff-bcf9-4030-b40f-3f18159cd27b/ReportSection5108d4f46dc6a73b7ae4  " xr:uid="{33B1A3E8-FC13-4F18-B31E-6356AE37C508}"/>
    <hyperlink ref="AQ19" r:id="rId8" display="https://app.powerbi.com/groups/0910e534-eb60-4277-992b-e577632e4cfc/reports/fc9c6bff-bcf9-4030-b40f-3f18159cd27b/ReportSection5108d4f46dc6a73b7ae4  " xr:uid="{DECCCDEC-80DB-4074-81F0-280AAA96FC8F}"/>
    <hyperlink ref="AQ20" r:id="rId9" location="/files/General?threadId=19%3A548d9c98f3b64b8fb737ba6254fe68ea%40thread.skype&amp;ctx=channel&amp;context=RAE%2520Junio%252FPlan%2520de%2520Acci%25C3%25B3n%25202Q%252FSoporte%2520plan%2520de%2520acci%25C3%25B3n%2520-%25202Q%2520SECOP%2520II " display="https://teams.microsoft.com/_#/files/General?threadId=19%3A548d9c98f3b64b8fb737ba6254fe68ea%40thread.skype&amp;ctx=channel&amp;context=RAE%2520Junio%252FPlan%2520de%2520Acci%25C3%25B3n%25202Q%252FSoporte%2520plan%2520de%2520acci%25C3%25B3n%2520-%25202Q%2520SECOP%2520II " xr:uid="{4019C075-C538-432A-B6E3-A4C58BF47CCA}"/>
    <hyperlink ref="AR18" r:id="rId10" xr:uid="{483FD550-4571-46D5-92A6-262684371422}"/>
    <hyperlink ref="AR19" r:id="rId11" xr:uid="{5F13943D-39B5-416C-88ED-15AB3D550F93}"/>
    <hyperlink ref="AR20" r:id="rId12" xr:uid="{982BBBFD-9602-4A80-B74A-399307B5FA45}"/>
  </hyperlinks>
  <pageMargins left="0.7" right="0.7" top="0.75" bottom="0.75" header="0.3" footer="0.3"/>
  <pageSetup paperSize="9" orientation="portrait" verticalDpi="0" r:id="rId13"/>
  <drawing r:id="rId14"/>
  <extLst>
    <ext xmlns:x14="http://schemas.microsoft.com/office/spreadsheetml/2009/9/main" uri="{CCE6A557-97BC-4b89-ADB6-D9C93CAAB3DF}">
      <x14:dataValidations xmlns:xm="http://schemas.microsoft.com/office/excel/2006/main" count="2">
        <x14:dataValidation type="list" allowBlank="1" showInputMessage="1" showErrorMessage="1" xr:uid="{7EBF0396-2598-4683-AC8A-DB53B5B37483}">
          <x14:formula1>
            <xm:f>Listas!$B$3:$B$17</xm:f>
          </x14:formula1>
          <xm:sqref>D44 D18 D8:D9 D75 D70 D77 D54:D55 D72 D48:D50 D57:D58</xm:sqref>
        </x14:dataValidation>
        <x14:dataValidation type="list" allowBlank="1" showInputMessage="1" showErrorMessage="1" xr:uid="{B23B436F-B578-41ED-A04B-953E6D8E95C3}">
          <x14:formula1>
            <xm:f>Listas!$F$3:$F$5</xm:f>
          </x14:formula1>
          <xm:sqref>B44 B18 B8:B9 B75 B70 B77 B54:B55 B72 B48:B50 B57:B58</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D42EE-EFB6-48AA-9502-F47C19B84501}">
  <dimension ref="A1:S22"/>
  <sheetViews>
    <sheetView view="pageBreakPreview" topLeftCell="O1" zoomScale="87" zoomScaleNormal="60" zoomScaleSheetLayoutView="87" zoomScalePageLayoutView="60" workbookViewId="0">
      <pane ySplit="10" topLeftCell="A21" activePane="bottomLeft" state="frozen"/>
      <selection pane="bottomLeft" activeCell="Q24" sqref="Q24"/>
    </sheetView>
  </sheetViews>
  <sheetFormatPr baseColWidth="10" defaultColWidth="11.42578125" defaultRowHeight="12" x14ac:dyDescent="0.2"/>
  <cols>
    <col min="1" max="1" width="30.7109375" style="174" customWidth="1"/>
    <col min="2" max="2" width="15.28515625" style="174" customWidth="1"/>
    <col min="3" max="7" width="10.7109375" style="172" customWidth="1"/>
    <col min="8" max="8" width="10.7109375" style="174" customWidth="1"/>
    <col min="9" max="9" width="15.140625" style="174" customWidth="1"/>
    <col min="10" max="10" width="14.140625" style="174" bestFit="1" customWidth="1"/>
    <col min="11" max="11" width="51.5703125" style="174" customWidth="1"/>
    <col min="12" max="12" width="13" style="174" customWidth="1"/>
    <col min="13" max="13" width="37.140625" style="174" customWidth="1"/>
    <col min="14" max="14" width="39.7109375" style="174" customWidth="1"/>
    <col min="15" max="15" width="43.7109375" style="174" customWidth="1"/>
    <col min="16" max="16" width="59.5703125" style="172" customWidth="1"/>
    <col min="17" max="17" width="51.85546875" style="173" customWidth="1"/>
    <col min="18" max="18" width="31.7109375" style="172" customWidth="1"/>
    <col min="19" max="16384" width="11.42578125" style="172"/>
  </cols>
  <sheetData>
    <row r="1" spans="1:19" ht="15" customHeight="1" x14ac:dyDescent="0.2">
      <c r="A1" s="194"/>
      <c r="B1" s="194"/>
      <c r="C1" s="706" t="s">
        <v>743</v>
      </c>
      <c r="D1" s="706"/>
      <c r="E1" s="706"/>
      <c r="F1" s="706"/>
      <c r="G1" s="706"/>
      <c r="H1" s="706"/>
      <c r="I1" s="706"/>
      <c r="J1" s="706"/>
      <c r="K1" s="706"/>
      <c r="L1" s="706"/>
      <c r="M1" s="706"/>
      <c r="N1" s="706"/>
      <c r="O1" s="706"/>
      <c r="P1" s="704"/>
      <c r="Q1" s="704"/>
      <c r="R1" s="704"/>
    </row>
    <row r="2" spans="1:19" ht="12" customHeight="1" x14ac:dyDescent="0.2">
      <c r="A2" s="334" t="s">
        <v>770</v>
      </c>
      <c r="B2" s="335" t="s">
        <v>771</v>
      </c>
      <c r="C2" s="706"/>
      <c r="D2" s="706"/>
      <c r="E2" s="706"/>
      <c r="F2" s="706"/>
      <c r="G2" s="706"/>
      <c r="H2" s="706"/>
      <c r="I2" s="706"/>
      <c r="J2" s="706"/>
      <c r="K2" s="706"/>
      <c r="L2" s="706"/>
      <c r="M2" s="706"/>
      <c r="N2" s="706"/>
      <c r="O2" s="706"/>
      <c r="P2" s="704"/>
      <c r="Q2" s="704"/>
      <c r="R2" s="704"/>
    </row>
    <row r="3" spans="1:19" ht="12" customHeight="1" x14ac:dyDescent="0.2">
      <c r="A3" s="334" t="s">
        <v>768</v>
      </c>
      <c r="B3" s="335">
        <v>1</v>
      </c>
      <c r="C3" s="706"/>
      <c r="D3" s="706"/>
      <c r="E3" s="706"/>
      <c r="F3" s="706"/>
      <c r="G3" s="706"/>
      <c r="H3" s="706"/>
      <c r="I3" s="706"/>
      <c r="J3" s="706"/>
      <c r="K3" s="706"/>
      <c r="L3" s="706"/>
      <c r="M3" s="706"/>
      <c r="N3" s="706"/>
      <c r="O3" s="706"/>
      <c r="P3" s="704"/>
      <c r="Q3" s="704"/>
      <c r="R3" s="704"/>
    </row>
    <row r="4" spans="1:19" ht="12" customHeight="1" x14ac:dyDescent="0.2">
      <c r="A4" s="334" t="s">
        <v>767</v>
      </c>
      <c r="B4" s="333">
        <v>43738</v>
      </c>
      <c r="C4" s="706"/>
      <c r="D4" s="706"/>
      <c r="E4" s="706"/>
      <c r="F4" s="706"/>
      <c r="G4" s="706"/>
      <c r="H4" s="706"/>
      <c r="I4" s="706"/>
      <c r="J4" s="706"/>
      <c r="K4" s="706"/>
      <c r="L4" s="706"/>
      <c r="M4" s="706"/>
      <c r="N4" s="706"/>
      <c r="O4" s="706"/>
      <c r="P4" s="704"/>
      <c r="Q4" s="704"/>
      <c r="R4" s="704"/>
    </row>
    <row r="5" spans="1:19" ht="15.75" customHeight="1" thickBot="1" x14ac:dyDescent="0.25">
      <c r="A5" s="193"/>
      <c r="B5" s="192"/>
      <c r="C5" s="707"/>
      <c r="D5" s="707"/>
      <c r="E5" s="707"/>
      <c r="F5" s="707"/>
      <c r="G5" s="707"/>
      <c r="H5" s="707"/>
      <c r="I5" s="707"/>
      <c r="J5" s="707"/>
      <c r="K5" s="707"/>
      <c r="L5" s="707"/>
      <c r="M5" s="707"/>
      <c r="N5" s="707"/>
      <c r="O5" s="707"/>
      <c r="P5" s="705"/>
      <c r="Q5" s="705"/>
      <c r="R5" s="705"/>
    </row>
    <row r="6" spans="1:19" ht="33" customHeight="1" thickTop="1" x14ac:dyDescent="0.2">
      <c r="A6" s="188" t="s">
        <v>742</v>
      </c>
      <c r="B6" s="195"/>
      <c r="C6" s="713" t="s">
        <v>741</v>
      </c>
      <c r="D6" s="714"/>
      <c r="E6" s="714"/>
      <c r="F6" s="714"/>
      <c r="G6" s="714"/>
      <c r="H6" s="714"/>
      <c r="I6" s="714"/>
      <c r="J6" s="714"/>
      <c r="K6" s="714"/>
      <c r="L6" s="714"/>
      <c r="M6" s="187"/>
      <c r="N6" s="187"/>
      <c r="O6" s="187"/>
      <c r="P6" s="187"/>
      <c r="Q6" s="185"/>
    </row>
    <row r="7" spans="1:19" ht="25.5" customHeight="1" x14ac:dyDescent="0.2">
      <c r="A7" s="188" t="s">
        <v>740</v>
      </c>
      <c r="B7" s="196"/>
      <c r="C7" s="713" t="s">
        <v>746</v>
      </c>
      <c r="D7" s="714"/>
      <c r="E7" s="714"/>
      <c r="F7" s="714"/>
      <c r="G7" s="714"/>
      <c r="H7" s="714"/>
      <c r="I7" s="714"/>
      <c r="J7" s="714"/>
      <c r="K7" s="714"/>
      <c r="L7" s="714"/>
      <c r="M7" s="714"/>
      <c r="N7" s="186"/>
      <c r="O7" s="186"/>
      <c r="P7" s="186"/>
      <c r="Q7" s="185"/>
    </row>
    <row r="8" spans="1:19" ht="12" customHeight="1" thickBot="1" x14ac:dyDescent="0.25">
      <c r="C8" s="715"/>
      <c r="D8" s="715"/>
      <c r="E8" s="715"/>
      <c r="F8" s="715"/>
      <c r="G8" s="715"/>
      <c r="H8" s="715"/>
      <c r="I8" s="715"/>
      <c r="J8" s="715"/>
      <c r="K8" s="715"/>
      <c r="L8" s="715"/>
      <c r="M8" s="715"/>
      <c r="N8" s="715"/>
      <c r="O8" s="715"/>
      <c r="P8" s="715"/>
      <c r="Q8" s="715"/>
      <c r="R8" s="715"/>
    </row>
    <row r="9" spans="1:19" ht="12" customHeight="1" x14ac:dyDescent="0.2">
      <c r="A9" s="696" t="s">
        <v>445</v>
      </c>
      <c r="B9" s="697"/>
      <c r="C9" s="710" t="s">
        <v>739</v>
      </c>
      <c r="D9" s="710"/>
      <c r="E9" s="710" t="s">
        <v>738</v>
      </c>
      <c r="F9" s="710"/>
      <c r="G9" s="710" t="s">
        <v>737</v>
      </c>
      <c r="H9" s="710"/>
      <c r="I9" s="708" t="s">
        <v>736</v>
      </c>
      <c r="J9" s="695" t="s">
        <v>735</v>
      </c>
      <c r="K9" s="695"/>
      <c r="L9" s="695" t="s">
        <v>734</v>
      </c>
      <c r="M9" s="695"/>
      <c r="N9" s="695" t="s">
        <v>733</v>
      </c>
      <c r="O9" s="695"/>
      <c r="P9" s="695"/>
      <c r="Q9" s="695"/>
      <c r="R9" s="711" t="s">
        <v>732</v>
      </c>
    </row>
    <row r="10" spans="1:19" x14ac:dyDescent="0.2">
      <c r="A10" s="698"/>
      <c r="B10" s="699"/>
      <c r="C10" s="184" t="s">
        <v>731</v>
      </c>
      <c r="D10" s="184" t="s">
        <v>730</v>
      </c>
      <c r="E10" s="184" t="s">
        <v>731</v>
      </c>
      <c r="F10" s="184" t="s">
        <v>730</v>
      </c>
      <c r="G10" s="184" t="s">
        <v>731</v>
      </c>
      <c r="H10" s="184" t="s">
        <v>730</v>
      </c>
      <c r="I10" s="709"/>
      <c r="J10" s="184" t="s">
        <v>728</v>
      </c>
      <c r="K10" s="444" t="s">
        <v>729</v>
      </c>
      <c r="L10" s="184" t="s">
        <v>728</v>
      </c>
      <c r="M10" s="184" t="s">
        <v>727</v>
      </c>
      <c r="N10" s="184" t="s">
        <v>726</v>
      </c>
      <c r="O10" s="184" t="s">
        <v>725</v>
      </c>
      <c r="P10" s="184" t="s">
        <v>724</v>
      </c>
      <c r="Q10" s="184" t="s">
        <v>723</v>
      </c>
      <c r="R10" s="712"/>
    </row>
    <row r="11" spans="1:19" s="181" customFormat="1" ht="138" customHeight="1" x14ac:dyDescent="0.25">
      <c r="A11" s="693" t="s">
        <v>722</v>
      </c>
      <c r="B11" s="694"/>
      <c r="C11" s="180">
        <v>43466</v>
      </c>
      <c r="D11" s="180">
        <v>43524</v>
      </c>
      <c r="E11" s="180">
        <v>43525</v>
      </c>
      <c r="F11" s="180">
        <v>43646</v>
      </c>
      <c r="G11" s="180">
        <v>43525</v>
      </c>
      <c r="H11" s="180">
        <v>43830</v>
      </c>
      <c r="I11" s="180" t="s">
        <v>744</v>
      </c>
      <c r="J11" s="441">
        <v>43524</v>
      </c>
      <c r="K11" s="445" t="s">
        <v>828</v>
      </c>
      <c r="L11" s="441">
        <v>43539</v>
      </c>
      <c r="M11" s="447" t="s">
        <v>839</v>
      </c>
      <c r="N11" s="450" t="s">
        <v>848</v>
      </c>
      <c r="O11" s="450" t="s">
        <v>870</v>
      </c>
      <c r="P11" s="450" t="s">
        <v>871</v>
      </c>
      <c r="Q11" s="450" t="s">
        <v>872</v>
      </c>
      <c r="R11" s="455" t="s">
        <v>873</v>
      </c>
      <c r="S11" s="182"/>
    </row>
    <row r="12" spans="1:19" s="181" customFormat="1" ht="45" x14ac:dyDescent="0.25">
      <c r="A12" s="693" t="s">
        <v>721</v>
      </c>
      <c r="B12" s="694"/>
      <c r="C12" s="180">
        <v>43466</v>
      </c>
      <c r="D12" s="180">
        <v>43496</v>
      </c>
      <c r="E12" s="180" t="s">
        <v>720</v>
      </c>
      <c r="F12" s="180">
        <v>43830</v>
      </c>
      <c r="G12" s="180">
        <v>43466</v>
      </c>
      <c r="H12" s="180">
        <v>43830</v>
      </c>
      <c r="I12" s="180" t="s">
        <v>744</v>
      </c>
      <c r="J12" s="441">
        <v>43495</v>
      </c>
      <c r="K12" s="445" t="s">
        <v>829</v>
      </c>
      <c r="L12" s="441">
        <v>43495</v>
      </c>
      <c r="M12" s="448" t="s">
        <v>840</v>
      </c>
      <c r="N12" s="450" t="s">
        <v>849</v>
      </c>
      <c r="O12" s="451" t="s">
        <v>850</v>
      </c>
      <c r="P12" s="450" t="s">
        <v>860</v>
      </c>
      <c r="Q12" s="447" t="s">
        <v>917</v>
      </c>
      <c r="R12" s="183"/>
      <c r="S12" s="182"/>
    </row>
    <row r="13" spans="1:19" s="181" customFormat="1" ht="77.25" customHeight="1" x14ac:dyDescent="0.25">
      <c r="A13" s="693" t="s">
        <v>719</v>
      </c>
      <c r="B13" s="694"/>
      <c r="C13" s="180">
        <v>43466</v>
      </c>
      <c r="D13" s="180">
        <v>43524</v>
      </c>
      <c r="E13" s="180">
        <v>43525</v>
      </c>
      <c r="F13" s="180">
        <v>43615</v>
      </c>
      <c r="G13" s="180">
        <v>43525</v>
      </c>
      <c r="H13" s="180">
        <v>43830</v>
      </c>
      <c r="I13" s="180" t="s">
        <v>744</v>
      </c>
      <c r="J13" s="180">
        <v>43496</v>
      </c>
      <c r="K13" s="393" t="s">
        <v>830</v>
      </c>
      <c r="L13" s="180">
        <v>43524</v>
      </c>
      <c r="M13" s="319" t="s">
        <v>841</v>
      </c>
      <c r="N13" s="395" t="s">
        <v>851</v>
      </c>
      <c r="O13" s="395" t="s">
        <v>851</v>
      </c>
      <c r="P13" s="450" t="s">
        <v>864</v>
      </c>
      <c r="Q13" s="450" t="s">
        <v>918</v>
      </c>
      <c r="R13" s="455" t="s">
        <v>919</v>
      </c>
      <c r="S13" s="182"/>
    </row>
    <row r="14" spans="1:19" s="181" customFormat="1" ht="48" x14ac:dyDescent="0.25">
      <c r="A14" s="693" t="s">
        <v>718</v>
      </c>
      <c r="B14" s="694"/>
      <c r="C14" s="180">
        <v>43466</v>
      </c>
      <c r="D14" s="180">
        <v>43524</v>
      </c>
      <c r="E14" s="180">
        <v>43525</v>
      </c>
      <c r="F14" s="180">
        <v>43585</v>
      </c>
      <c r="G14" s="180">
        <v>43525</v>
      </c>
      <c r="H14" s="180">
        <v>43830</v>
      </c>
      <c r="I14" s="180" t="s">
        <v>744</v>
      </c>
      <c r="J14" s="180">
        <v>43524</v>
      </c>
      <c r="K14" s="393" t="s">
        <v>831</v>
      </c>
      <c r="L14" s="180">
        <v>43524</v>
      </c>
      <c r="M14" s="319" t="s">
        <v>842</v>
      </c>
      <c r="N14" s="395" t="s">
        <v>852</v>
      </c>
      <c r="O14" s="395" t="s">
        <v>853</v>
      </c>
      <c r="P14" s="450" t="s">
        <v>865</v>
      </c>
      <c r="Q14" s="450" t="s">
        <v>920</v>
      </c>
      <c r="R14" s="455" t="s">
        <v>921</v>
      </c>
      <c r="S14" s="182"/>
    </row>
    <row r="15" spans="1:19" s="181" customFormat="1" ht="48" x14ac:dyDescent="0.25">
      <c r="A15" s="693" t="s">
        <v>717</v>
      </c>
      <c r="B15" s="694"/>
      <c r="C15" s="180">
        <v>43466</v>
      </c>
      <c r="D15" s="180">
        <v>43524</v>
      </c>
      <c r="E15" s="180">
        <v>43525</v>
      </c>
      <c r="F15" s="180">
        <v>43585</v>
      </c>
      <c r="G15" s="180">
        <v>43525</v>
      </c>
      <c r="H15" s="180">
        <v>43830</v>
      </c>
      <c r="I15" s="180" t="s">
        <v>744</v>
      </c>
      <c r="J15" s="180">
        <v>43525</v>
      </c>
      <c r="K15" s="393" t="s">
        <v>832</v>
      </c>
      <c r="L15" s="180">
        <v>43524</v>
      </c>
      <c r="M15" s="319" t="s">
        <v>843</v>
      </c>
      <c r="N15" s="395" t="s">
        <v>854</v>
      </c>
      <c r="O15" s="395" t="s">
        <v>854</v>
      </c>
      <c r="P15" s="450" t="s">
        <v>866</v>
      </c>
      <c r="Q15" s="450" t="s">
        <v>922</v>
      </c>
      <c r="R15" s="183"/>
      <c r="S15" s="182"/>
    </row>
    <row r="16" spans="1:19" s="181" customFormat="1" ht="48" x14ac:dyDescent="0.25">
      <c r="A16" s="693" t="s">
        <v>716</v>
      </c>
      <c r="B16" s="694"/>
      <c r="C16" s="180">
        <v>43466</v>
      </c>
      <c r="D16" s="180">
        <v>43524</v>
      </c>
      <c r="E16" s="180">
        <v>43525</v>
      </c>
      <c r="F16" s="180">
        <v>43585</v>
      </c>
      <c r="G16" s="180">
        <v>43525</v>
      </c>
      <c r="H16" s="180">
        <v>43830</v>
      </c>
      <c r="I16" s="180" t="s">
        <v>744</v>
      </c>
      <c r="J16" s="180">
        <v>43524</v>
      </c>
      <c r="K16" s="393" t="s">
        <v>833</v>
      </c>
      <c r="L16" s="180">
        <v>43524</v>
      </c>
      <c r="M16" s="319" t="s">
        <v>844</v>
      </c>
      <c r="N16" s="395" t="s">
        <v>855</v>
      </c>
      <c r="O16" s="395" t="s">
        <v>855</v>
      </c>
      <c r="P16" s="450" t="s">
        <v>867</v>
      </c>
      <c r="Q16" s="450" t="s">
        <v>923</v>
      </c>
      <c r="R16" s="183"/>
      <c r="S16" s="182"/>
    </row>
    <row r="17" spans="1:19" s="181" customFormat="1" ht="72" x14ac:dyDescent="0.25">
      <c r="A17" s="693" t="s">
        <v>715</v>
      </c>
      <c r="B17" s="694"/>
      <c r="C17" s="180">
        <v>43466</v>
      </c>
      <c r="D17" s="180">
        <v>43524</v>
      </c>
      <c r="E17" s="180">
        <v>43525</v>
      </c>
      <c r="F17" s="180">
        <v>43585</v>
      </c>
      <c r="G17" s="180">
        <v>43525</v>
      </c>
      <c r="H17" s="180">
        <v>43830</v>
      </c>
      <c r="I17" s="180" t="s">
        <v>744</v>
      </c>
      <c r="J17" s="180">
        <v>43524</v>
      </c>
      <c r="K17" s="393" t="s">
        <v>834</v>
      </c>
      <c r="L17" s="180">
        <v>43524</v>
      </c>
      <c r="M17" s="319" t="s">
        <v>845</v>
      </c>
      <c r="N17" s="395" t="s">
        <v>855</v>
      </c>
      <c r="O17" s="395" t="s">
        <v>855</v>
      </c>
      <c r="P17" s="450" t="s">
        <v>868</v>
      </c>
      <c r="Q17" s="450" t="s">
        <v>924</v>
      </c>
      <c r="R17" s="183"/>
      <c r="S17" s="182"/>
    </row>
    <row r="18" spans="1:19" s="181" customFormat="1" ht="144" x14ac:dyDescent="0.25">
      <c r="A18" s="693" t="s">
        <v>714</v>
      </c>
      <c r="B18" s="694"/>
      <c r="C18" s="180">
        <v>43466</v>
      </c>
      <c r="D18" s="180">
        <v>43524</v>
      </c>
      <c r="E18" s="180">
        <v>43525</v>
      </c>
      <c r="F18" s="180">
        <v>43585</v>
      </c>
      <c r="G18" s="180">
        <v>43525</v>
      </c>
      <c r="H18" s="180">
        <v>43830</v>
      </c>
      <c r="I18" s="180" t="s">
        <v>744</v>
      </c>
      <c r="J18" s="180">
        <v>43496</v>
      </c>
      <c r="K18" s="393" t="s">
        <v>835</v>
      </c>
      <c r="L18" s="180">
        <v>43524</v>
      </c>
      <c r="M18" s="319" t="s">
        <v>846</v>
      </c>
      <c r="N18" s="395" t="s">
        <v>856</v>
      </c>
      <c r="O18" s="395" t="s">
        <v>857</v>
      </c>
      <c r="P18" s="450" t="s">
        <v>869</v>
      </c>
      <c r="Q18" s="450" t="s">
        <v>927</v>
      </c>
      <c r="R18" s="183"/>
      <c r="S18" s="182"/>
    </row>
    <row r="19" spans="1:19" s="174" customFormat="1" ht="61.5" customHeight="1" x14ac:dyDescent="0.25">
      <c r="A19" s="693" t="s">
        <v>713</v>
      </c>
      <c r="B19" s="694"/>
      <c r="C19" s="180">
        <v>43466</v>
      </c>
      <c r="D19" s="180">
        <v>43496</v>
      </c>
      <c r="E19" s="180">
        <v>43497</v>
      </c>
      <c r="F19" s="180">
        <v>43524</v>
      </c>
      <c r="G19" s="180">
        <v>43497</v>
      </c>
      <c r="H19" s="180">
        <v>43830</v>
      </c>
      <c r="I19" s="180" t="s">
        <v>295</v>
      </c>
      <c r="J19" s="180">
        <v>43496</v>
      </c>
      <c r="K19" s="393" t="s">
        <v>784</v>
      </c>
      <c r="L19" s="180">
        <v>43495</v>
      </c>
      <c r="M19" s="179" t="s">
        <v>785</v>
      </c>
      <c r="N19" s="394" t="s">
        <v>786</v>
      </c>
      <c r="O19" s="395" t="s">
        <v>787</v>
      </c>
      <c r="P19" s="319" t="s">
        <v>788</v>
      </c>
      <c r="Q19" s="450" t="s">
        <v>925</v>
      </c>
      <c r="R19" s="396"/>
    </row>
    <row r="20" spans="1:19" ht="114.75" customHeight="1" x14ac:dyDescent="0.2">
      <c r="A20" s="700" t="s">
        <v>712</v>
      </c>
      <c r="B20" s="701"/>
      <c r="C20" s="180">
        <v>43466</v>
      </c>
      <c r="D20" s="180">
        <v>43554</v>
      </c>
      <c r="E20" s="180">
        <v>43556</v>
      </c>
      <c r="F20" s="180">
        <v>43615</v>
      </c>
      <c r="G20" s="180">
        <v>43556</v>
      </c>
      <c r="H20" s="180">
        <v>43830</v>
      </c>
      <c r="I20" s="180" t="s">
        <v>745</v>
      </c>
      <c r="J20" s="442">
        <v>43560</v>
      </c>
      <c r="K20" s="393" t="s">
        <v>836</v>
      </c>
      <c r="L20" s="442">
        <v>43593</v>
      </c>
      <c r="M20" s="449" t="s">
        <v>847</v>
      </c>
      <c r="N20" s="396" t="s">
        <v>394</v>
      </c>
      <c r="O20" s="452" t="s">
        <v>858</v>
      </c>
      <c r="P20" s="319" t="s">
        <v>861</v>
      </c>
      <c r="Q20" s="463" t="s">
        <v>935</v>
      </c>
      <c r="R20" s="177"/>
    </row>
    <row r="21" spans="1:19" ht="80.25" customHeight="1" x14ac:dyDescent="0.2">
      <c r="A21" s="700" t="s">
        <v>711</v>
      </c>
      <c r="B21" s="701"/>
      <c r="C21" s="180">
        <v>43466</v>
      </c>
      <c r="D21" s="180">
        <v>43554</v>
      </c>
      <c r="E21" s="180">
        <v>43556</v>
      </c>
      <c r="F21" s="180">
        <v>43615</v>
      </c>
      <c r="G21" s="180">
        <v>43556</v>
      </c>
      <c r="H21" s="180">
        <v>43830</v>
      </c>
      <c r="I21" s="180" t="s">
        <v>745</v>
      </c>
      <c r="J21" s="442">
        <v>43560</v>
      </c>
      <c r="K21" s="393" t="s">
        <v>837</v>
      </c>
      <c r="L21" s="442">
        <v>43593</v>
      </c>
      <c r="M21" s="449" t="s">
        <v>847</v>
      </c>
      <c r="N21" s="396" t="s">
        <v>394</v>
      </c>
      <c r="O21" s="395"/>
      <c r="P21" s="394" t="s">
        <v>862</v>
      </c>
      <c r="Q21" s="463" t="s">
        <v>936</v>
      </c>
      <c r="R21" s="177"/>
    </row>
    <row r="22" spans="1:19" ht="97.5" customHeight="1" thickBot="1" x14ac:dyDescent="0.25">
      <c r="A22" s="702" t="s">
        <v>710</v>
      </c>
      <c r="B22" s="703"/>
      <c r="C22" s="176">
        <v>43466</v>
      </c>
      <c r="D22" s="176">
        <v>43554</v>
      </c>
      <c r="E22" s="176">
        <v>43556</v>
      </c>
      <c r="F22" s="176">
        <v>43615</v>
      </c>
      <c r="G22" s="176">
        <v>43556</v>
      </c>
      <c r="H22" s="176">
        <v>43830</v>
      </c>
      <c r="I22" s="176" t="s">
        <v>745</v>
      </c>
      <c r="J22" s="443">
        <v>43504</v>
      </c>
      <c r="K22" s="446" t="s">
        <v>838</v>
      </c>
      <c r="L22" s="442">
        <v>43517</v>
      </c>
      <c r="M22" s="449" t="s">
        <v>847</v>
      </c>
      <c r="N22" s="396" t="s">
        <v>859</v>
      </c>
      <c r="O22" s="453"/>
      <c r="P22" s="394" t="s">
        <v>863</v>
      </c>
      <c r="Q22" s="464" t="s">
        <v>937</v>
      </c>
      <c r="R22" s="175"/>
    </row>
  </sheetData>
  <mergeCells count="26">
    <mergeCell ref="P1:R5"/>
    <mergeCell ref="C1:O5"/>
    <mergeCell ref="I9:I10"/>
    <mergeCell ref="N9:Q9"/>
    <mergeCell ref="C9:D9"/>
    <mergeCell ref="E9:F9"/>
    <mergeCell ref="G9:H9"/>
    <mergeCell ref="R9:R10"/>
    <mergeCell ref="C7:M7"/>
    <mergeCell ref="C6:L6"/>
    <mergeCell ref="C8:R8"/>
    <mergeCell ref="A20:B20"/>
    <mergeCell ref="A21:B21"/>
    <mergeCell ref="A22:B22"/>
    <mergeCell ref="A15:B15"/>
    <mergeCell ref="A16:B16"/>
    <mergeCell ref="A17:B17"/>
    <mergeCell ref="A18:B18"/>
    <mergeCell ref="A19:B19"/>
    <mergeCell ref="A12:B12"/>
    <mergeCell ref="A13:B13"/>
    <mergeCell ref="A14:B14"/>
    <mergeCell ref="J9:K9"/>
    <mergeCell ref="L9:M9"/>
    <mergeCell ref="A9:B10"/>
    <mergeCell ref="A11:B11"/>
  </mergeCells>
  <hyperlinks>
    <hyperlink ref="K19" r:id="rId1" xr:uid="{85D911FD-DFE7-454E-BDAC-712C542BAA66}"/>
    <hyperlink ref="K14" r:id="rId2" xr:uid="{86BCA160-6BE2-469D-B6AB-3D19AFBE20E3}"/>
    <hyperlink ref="K13" r:id="rId3" xr:uid="{A8808D67-0339-4ADC-ABD6-463318007D64}"/>
    <hyperlink ref="K15" r:id="rId4" xr:uid="{25725311-0790-4FF5-8F26-B98EBAD51DD1}"/>
    <hyperlink ref="K16" r:id="rId5" xr:uid="{2AAD1EB5-765C-4B63-954B-D42EDAA5090A}"/>
    <hyperlink ref="K17" r:id="rId6" xr:uid="{70692F87-D51A-47FE-A99A-92B694AF9D4F}"/>
    <hyperlink ref="K18" r:id="rId7" xr:uid="{0B50D210-9A43-4BDD-9AC0-04602C056DE9}"/>
    <hyperlink ref="K12" r:id="rId8" xr:uid="{C72DE9A2-37B5-4236-B6D8-992C4D8EA563}"/>
    <hyperlink ref="K11" r:id="rId9" xr:uid="{A1CACCAD-51E4-4EF9-AD4E-7E8A012EF565}"/>
    <hyperlink ref="K20" r:id="rId10" xr:uid="{C777DBCB-1F8A-417F-AB62-137BE9A601BF}"/>
    <hyperlink ref="K21" r:id="rId11" xr:uid="{38D734F7-0261-45A2-976C-8D308BB4B25E}"/>
    <hyperlink ref="K22" r:id="rId12" xr:uid="{2E4B36ED-D969-4EDF-8726-51E82AAECE64}"/>
    <hyperlink ref="M12" r:id="rId13" xr:uid="{C8262737-1AE3-4106-80BF-63DE644CBEAF}"/>
    <hyperlink ref="N19" r:id="rId14" xr:uid="{EF998B9A-F5DD-4E03-8DD9-8D97554F492B}"/>
    <hyperlink ref="O20" r:id="rId15" xr:uid="{3D52A005-A339-47AC-9CEE-4FE0D227408C}"/>
    <hyperlink ref="P22" r:id="rId16" xr:uid="{ECCC2571-8BE0-4C79-A4A3-F31FB0C049BE}"/>
    <hyperlink ref="P21" r:id="rId17" xr:uid="{884B9FBF-634F-4D79-AF16-C3074823E122}"/>
  </hyperlinks>
  <pageMargins left="0.25" right="0.25" top="1.4791666666666667" bottom="0.75" header="0.3" footer="0.3"/>
  <pageSetup paperSize="3" orientation="landscape" verticalDpi="0" r:id="rId18"/>
  <headerFooter>
    <oddHeader>&amp;L
&amp;G&amp;C&amp;"Arial,Negrita"
PLAN DE ACCIÓN 2019&amp;R&amp;G</oddHeader>
    <oddFooter>&amp;C&amp;G</oddFooter>
  </headerFooter>
  <drawing r:id="rId19"/>
  <legacyDrawing r:id="rId20"/>
  <legacyDrawingHF r:id="rId2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CCFEA-2670-4302-8D91-91B2B75563AA}">
  <sheetPr>
    <tabColor theme="7" tint="0.39997558519241921"/>
  </sheetPr>
  <dimension ref="A1:M20"/>
  <sheetViews>
    <sheetView view="pageBreakPreview" zoomScale="96" zoomScaleNormal="60" zoomScaleSheetLayoutView="96" zoomScalePageLayoutView="60" workbookViewId="0">
      <pane ySplit="10" topLeftCell="A14" activePane="bottomLeft" state="frozen"/>
      <selection pane="bottomLeft" activeCell="B14" sqref="B14"/>
    </sheetView>
  </sheetViews>
  <sheetFormatPr baseColWidth="10" defaultColWidth="11.42578125" defaultRowHeight="12" x14ac:dyDescent="0.2"/>
  <cols>
    <col min="1" max="1" width="6.7109375" style="174" customWidth="1"/>
    <col min="2" max="2" width="22.7109375" style="172" customWidth="1"/>
    <col min="3" max="3" width="24.7109375" style="172" customWidth="1"/>
    <col min="4" max="4" width="32.28515625" style="172" customWidth="1"/>
    <col min="5" max="5" width="16.85546875" style="172" customWidth="1"/>
    <col min="6" max="6" width="12.7109375" style="172" customWidth="1"/>
    <col min="7" max="7" width="23.42578125" style="174" customWidth="1"/>
    <col min="8" max="8" width="24.140625" style="174" customWidth="1"/>
    <col min="9" max="9" width="5.28515625" style="173" customWidth="1"/>
    <col min="10" max="16384" width="11.42578125" style="172"/>
  </cols>
  <sheetData>
    <row r="1" spans="1:13" ht="15" customHeight="1" x14ac:dyDescent="0.2">
      <c r="A1" s="192"/>
      <c r="B1" s="192"/>
      <c r="C1" s="192"/>
      <c r="D1" s="706" t="s">
        <v>743</v>
      </c>
      <c r="E1" s="706"/>
      <c r="F1" s="706"/>
      <c r="G1" s="706"/>
      <c r="H1" s="332"/>
      <c r="I1" s="189"/>
    </row>
    <row r="2" spans="1:13" ht="12" customHeight="1" x14ac:dyDescent="0.2">
      <c r="A2" s="192"/>
      <c r="B2" s="334" t="s">
        <v>770</v>
      </c>
      <c r="C2" s="335" t="s">
        <v>771</v>
      </c>
      <c r="D2" s="706"/>
      <c r="E2" s="706"/>
      <c r="F2" s="706"/>
      <c r="G2" s="706"/>
      <c r="H2" s="332"/>
      <c r="I2" s="189"/>
    </row>
    <row r="3" spans="1:13" ht="12" customHeight="1" x14ac:dyDescent="0.2">
      <c r="A3" s="192"/>
      <c r="B3" s="334" t="s">
        <v>768</v>
      </c>
      <c r="C3" s="335">
        <v>1</v>
      </c>
      <c r="D3" s="706"/>
      <c r="E3" s="706"/>
      <c r="F3" s="706"/>
      <c r="G3" s="706"/>
      <c r="H3" s="332"/>
      <c r="I3" s="189"/>
    </row>
    <row r="4" spans="1:13" ht="12" customHeight="1" x14ac:dyDescent="0.2">
      <c r="A4" s="192"/>
      <c r="B4" s="334" t="s">
        <v>767</v>
      </c>
      <c r="C4" s="333">
        <v>43738</v>
      </c>
      <c r="D4" s="706"/>
      <c r="E4" s="706"/>
      <c r="F4" s="706"/>
      <c r="G4" s="706"/>
      <c r="H4" s="332"/>
      <c r="I4" s="189"/>
    </row>
    <row r="5" spans="1:13" ht="12" customHeight="1" thickBot="1" x14ac:dyDescent="0.25">
      <c r="A5" s="193"/>
      <c r="B5" s="193"/>
      <c r="C5" s="193"/>
      <c r="D5" s="717"/>
      <c r="E5" s="717"/>
      <c r="F5" s="717"/>
      <c r="G5" s="717"/>
      <c r="H5" s="331"/>
      <c r="I5" s="189"/>
    </row>
    <row r="6" spans="1:13" ht="12" customHeight="1" thickTop="1" x14ac:dyDescent="0.2">
      <c r="B6" s="191"/>
      <c r="C6" s="191"/>
      <c r="D6" s="190"/>
      <c r="E6" s="190"/>
      <c r="F6" s="190"/>
      <c r="G6" s="190"/>
      <c r="H6" s="190"/>
      <c r="I6" s="189"/>
    </row>
    <row r="7" spans="1:13" ht="12" customHeight="1" x14ac:dyDescent="0.2">
      <c r="A7" s="716" t="s">
        <v>742</v>
      </c>
      <c r="B7" s="716"/>
      <c r="C7" s="714" t="s">
        <v>741</v>
      </c>
      <c r="D7" s="714"/>
      <c r="E7" s="714"/>
      <c r="F7" s="714"/>
      <c r="G7" s="714"/>
      <c r="H7" s="714"/>
      <c r="I7" s="714"/>
      <c r="J7" s="714"/>
      <c r="K7" s="714"/>
      <c r="L7" s="714"/>
      <c r="M7" s="187"/>
    </row>
    <row r="8" spans="1:13" ht="12" customHeight="1" x14ac:dyDescent="0.2">
      <c r="A8" s="716" t="s">
        <v>740</v>
      </c>
      <c r="B8" s="716"/>
      <c r="C8" s="714" t="s">
        <v>746</v>
      </c>
      <c r="D8" s="714"/>
      <c r="E8" s="714"/>
      <c r="F8" s="714"/>
      <c r="G8" s="714"/>
      <c r="H8" s="714"/>
      <c r="I8" s="714"/>
      <c r="J8" s="714"/>
      <c r="K8" s="714"/>
      <c r="L8" s="714"/>
      <c r="M8" s="714"/>
    </row>
    <row r="9" spans="1:13" s="323" customFormat="1" ht="12" customHeight="1" x14ac:dyDescent="0.2">
      <c r="A9" s="329"/>
      <c r="B9" s="330"/>
      <c r="C9" s="330"/>
      <c r="D9" s="330"/>
      <c r="E9" s="330"/>
      <c r="F9" s="330"/>
      <c r="G9" s="329"/>
      <c r="H9" s="329"/>
      <c r="I9" s="326"/>
    </row>
    <row r="10" spans="1:13" s="326" customFormat="1" ht="12" customHeight="1" x14ac:dyDescent="0.2">
      <c r="A10" s="328" t="s">
        <v>769</v>
      </c>
      <c r="B10" s="328" t="s">
        <v>768</v>
      </c>
      <c r="C10" s="328" t="s">
        <v>767</v>
      </c>
      <c r="D10" s="328" t="s">
        <v>766</v>
      </c>
      <c r="E10" s="328" t="s">
        <v>765</v>
      </c>
      <c r="F10" s="328" t="s">
        <v>764</v>
      </c>
      <c r="G10" s="328" t="s">
        <v>763</v>
      </c>
      <c r="H10" s="328" t="s">
        <v>762</v>
      </c>
      <c r="I10" s="327"/>
    </row>
    <row r="11" spans="1:13" s="323" customFormat="1" ht="192" x14ac:dyDescent="0.2">
      <c r="A11" s="325">
        <v>1</v>
      </c>
      <c r="B11" s="322">
        <v>1</v>
      </c>
      <c r="C11" s="321">
        <v>43496</v>
      </c>
      <c r="D11" s="322" t="s">
        <v>757</v>
      </c>
      <c r="E11" s="322" t="s">
        <v>761</v>
      </c>
      <c r="F11" s="322" t="s">
        <v>760</v>
      </c>
      <c r="G11" s="322" t="s">
        <v>759</v>
      </c>
      <c r="H11" s="322" t="s">
        <v>758</v>
      </c>
      <c r="I11" s="324"/>
    </row>
    <row r="12" spans="1:13" ht="48" x14ac:dyDescent="0.2">
      <c r="A12" s="179"/>
      <c r="B12" s="322">
        <v>2</v>
      </c>
      <c r="C12" s="321">
        <v>43497</v>
      </c>
      <c r="D12" s="320" t="s">
        <v>757</v>
      </c>
      <c r="E12" s="320" t="s">
        <v>754</v>
      </c>
      <c r="F12" s="178"/>
      <c r="G12" s="319" t="s">
        <v>756</v>
      </c>
      <c r="H12" s="179"/>
    </row>
    <row r="13" spans="1:13" ht="60" x14ac:dyDescent="0.2">
      <c r="A13" s="179"/>
      <c r="B13" s="179">
        <v>3</v>
      </c>
      <c r="C13" s="180">
        <v>43546</v>
      </c>
      <c r="D13" s="319" t="s">
        <v>755</v>
      </c>
      <c r="E13" s="320" t="s">
        <v>754</v>
      </c>
      <c r="F13" s="178"/>
      <c r="G13" s="319" t="s">
        <v>753</v>
      </c>
      <c r="H13" s="179"/>
    </row>
    <row r="14" spans="1:13" ht="75" customHeight="1" x14ac:dyDescent="0.2">
      <c r="A14" s="179"/>
      <c r="B14" s="179">
        <v>4</v>
      </c>
      <c r="C14" s="180">
        <v>43738</v>
      </c>
      <c r="D14" s="319" t="s">
        <v>773</v>
      </c>
      <c r="E14" s="319" t="s">
        <v>709</v>
      </c>
      <c r="F14" s="319" t="s">
        <v>772</v>
      </c>
      <c r="G14" s="319" t="s">
        <v>774</v>
      </c>
      <c r="H14" s="179"/>
    </row>
    <row r="15" spans="1:13" x14ac:dyDescent="0.2">
      <c r="A15" s="179"/>
      <c r="B15" s="178"/>
      <c r="C15" s="178"/>
      <c r="D15" s="178"/>
      <c r="E15" s="178"/>
      <c r="F15" s="178"/>
      <c r="G15" s="179"/>
      <c r="H15" s="179"/>
    </row>
    <row r="20" ht="3.75" customHeight="1" x14ac:dyDescent="0.2"/>
  </sheetData>
  <mergeCells count="5">
    <mergeCell ref="A7:B7"/>
    <mergeCell ref="A8:B8"/>
    <mergeCell ref="D1:G5"/>
    <mergeCell ref="C7:L7"/>
    <mergeCell ref="C8:M8"/>
  </mergeCells>
  <pageMargins left="0.25" right="0.25" top="1.4791666666666667" bottom="0.75" header="0.3" footer="0.3"/>
  <pageSetup paperSize="3" orientation="landscape" verticalDpi="0" r:id="rId1"/>
  <headerFooter>
    <oddHeader>&amp;L
&amp;G&amp;C&amp;"Arial,Negrita"
PLAN DE ACCIÓN 2019&amp;R&amp;G</oddHeader>
    <oddFooter>&amp;C&amp;G</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ED5E5-8866-4073-998B-A25CC79F259A}">
  <dimension ref="B2:F18"/>
  <sheetViews>
    <sheetView workbookViewId="0">
      <selection activeCell="D10" sqref="D10"/>
    </sheetView>
  </sheetViews>
  <sheetFormatPr baseColWidth="10" defaultRowHeight="15" x14ac:dyDescent="0.25"/>
  <cols>
    <col min="1" max="1" width="3.5703125" customWidth="1"/>
    <col min="2" max="2" width="61.140625" customWidth="1"/>
    <col min="3" max="3" width="6" customWidth="1"/>
    <col min="4" max="4" width="34.140625" customWidth="1"/>
    <col min="6" max="6" width="21" customWidth="1"/>
  </cols>
  <sheetData>
    <row r="2" spans="2:6" ht="39" customHeight="1" x14ac:dyDescent="0.25">
      <c r="B2" s="102" t="s">
        <v>4</v>
      </c>
      <c r="C2" s="104"/>
      <c r="D2" s="102" t="s">
        <v>3</v>
      </c>
      <c r="F2" s="103" t="s">
        <v>290</v>
      </c>
    </row>
    <row r="3" spans="2:6" ht="27.75" customHeight="1" x14ac:dyDescent="0.25">
      <c r="B3" s="101" t="s">
        <v>203</v>
      </c>
      <c r="C3" s="101"/>
      <c r="D3" s="101" t="s">
        <v>7</v>
      </c>
      <c r="F3" s="101" t="s">
        <v>294</v>
      </c>
    </row>
    <row r="4" spans="2:6" ht="27.75" customHeight="1" x14ac:dyDescent="0.25">
      <c r="B4" s="101" t="s">
        <v>53</v>
      </c>
      <c r="C4" s="101"/>
      <c r="D4" s="101" t="s">
        <v>7</v>
      </c>
      <c r="F4" s="101" t="s">
        <v>296</v>
      </c>
    </row>
    <row r="5" spans="2:6" ht="27.75" customHeight="1" x14ac:dyDescent="0.25">
      <c r="B5" s="101" t="s">
        <v>276</v>
      </c>
      <c r="C5" s="101"/>
      <c r="D5" s="101" t="s">
        <v>7</v>
      </c>
      <c r="F5" s="101" t="s">
        <v>297</v>
      </c>
    </row>
    <row r="6" spans="2:6" ht="27.75" customHeight="1" x14ac:dyDescent="0.25">
      <c r="B6" s="101" t="s">
        <v>250</v>
      </c>
      <c r="C6" s="101"/>
      <c r="D6" s="101" t="s">
        <v>7</v>
      </c>
    </row>
    <row r="7" spans="2:6" ht="27.75" customHeight="1" x14ac:dyDescent="0.25">
      <c r="B7" s="101" t="s">
        <v>154</v>
      </c>
      <c r="C7" s="101"/>
      <c r="D7" s="101" t="s">
        <v>7</v>
      </c>
    </row>
    <row r="8" spans="2:6" ht="30" customHeight="1" x14ac:dyDescent="0.25">
      <c r="B8" s="101" t="s">
        <v>261</v>
      </c>
      <c r="C8" s="101"/>
      <c r="D8" s="101" t="s">
        <v>5</v>
      </c>
    </row>
    <row r="9" spans="2:6" ht="27.75" customHeight="1" x14ac:dyDescent="0.25">
      <c r="B9" s="101" t="s">
        <v>193</v>
      </c>
      <c r="C9" s="101"/>
      <c r="D9" s="101" t="s">
        <v>6</v>
      </c>
    </row>
    <row r="10" spans="2:6" ht="27.75" customHeight="1" x14ac:dyDescent="0.25">
      <c r="B10" s="101" t="s">
        <v>232</v>
      </c>
      <c r="C10" s="101"/>
      <c r="D10" s="101" t="s">
        <v>6</v>
      </c>
    </row>
    <row r="11" spans="2:6" ht="27.75" customHeight="1" x14ac:dyDescent="0.25">
      <c r="B11" s="101" t="s">
        <v>56</v>
      </c>
      <c r="C11" s="101"/>
      <c r="D11" s="101" t="s">
        <v>6</v>
      </c>
    </row>
    <row r="12" spans="2:6" ht="27.75" customHeight="1" x14ac:dyDescent="0.25">
      <c r="B12" s="101" t="s">
        <v>236</v>
      </c>
      <c r="C12" s="101"/>
      <c r="D12" s="101" t="s">
        <v>6</v>
      </c>
    </row>
    <row r="13" spans="2:6" ht="27.75" customHeight="1" x14ac:dyDescent="0.25">
      <c r="B13" s="101" t="s">
        <v>246</v>
      </c>
      <c r="C13" s="101"/>
      <c r="D13" s="101" t="s">
        <v>6</v>
      </c>
    </row>
    <row r="14" spans="2:6" ht="27.75" customHeight="1" x14ac:dyDescent="0.25">
      <c r="B14" s="101" t="s">
        <v>164</v>
      </c>
      <c r="C14" s="101"/>
      <c r="D14" s="101" t="s">
        <v>5</v>
      </c>
    </row>
    <row r="15" spans="2:6" ht="27.75" customHeight="1" x14ac:dyDescent="0.25">
      <c r="B15" s="101" t="s">
        <v>199</v>
      </c>
      <c r="C15" s="101"/>
      <c r="D15" s="101" t="s">
        <v>223</v>
      </c>
    </row>
    <row r="16" spans="2:6" ht="27.75" customHeight="1" x14ac:dyDescent="0.25">
      <c r="B16" s="101" t="s">
        <v>201</v>
      </c>
      <c r="C16" s="101"/>
      <c r="D16" s="101" t="s">
        <v>5</v>
      </c>
    </row>
    <row r="17" spans="2:4" ht="39.75" customHeight="1" x14ac:dyDescent="0.25">
      <c r="B17" s="101" t="s">
        <v>288</v>
      </c>
      <c r="C17" s="101"/>
      <c r="D17" s="101" t="s">
        <v>223</v>
      </c>
    </row>
    <row r="18" spans="2:4" x14ac:dyDescent="0.25">
      <c r="B18" s="101"/>
      <c r="C18" s="10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Q6"/>
  <sheetViews>
    <sheetView showGridLines="0" zoomScale="71" zoomScaleNormal="71" workbookViewId="0">
      <pane xSplit="2" ySplit="34" topLeftCell="C44" activePane="bottomRight" state="frozen"/>
      <selection pane="topRight" activeCell="C1" sqref="C1"/>
      <selection pane="bottomLeft" activeCell="A35" sqref="A35"/>
      <selection pane="bottomRight"/>
    </sheetView>
  </sheetViews>
  <sheetFormatPr baseColWidth="10" defaultColWidth="3.7109375" defaultRowHeight="15" x14ac:dyDescent="0.25"/>
  <cols>
    <col min="1" max="1" width="2.140625" customWidth="1"/>
    <col min="2" max="2" width="175.28515625" customWidth="1"/>
    <col min="3" max="17" width="3.7109375" style="138"/>
  </cols>
  <sheetData>
    <row r="1" spans="2:2" ht="13.5" customHeight="1" x14ac:dyDescent="0.25"/>
    <row r="2" spans="2:2" ht="277.5" hidden="1" customHeight="1" thickTop="1" thickBot="1" x14ac:dyDescent="0.3">
      <c r="B2" s="8" t="s">
        <v>52</v>
      </c>
    </row>
    <row r="3" spans="2:2" ht="15.75" hidden="1" thickTop="1" x14ac:dyDescent="0.25">
      <c r="B3" t="s">
        <v>177</v>
      </c>
    </row>
    <row r="4" spans="2:2" hidden="1" x14ac:dyDescent="0.25"/>
    <row r="5" spans="2:2" hidden="1" x14ac:dyDescent="0.25"/>
    <row r="6" spans="2:2" ht="15.75" hidden="1" thickBot="1" x14ac:dyDescent="0.3"/>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sheetPr>
  <dimension ref="A1:C1"/>
  <sheetViews>
    <sheetView showGridLines="0" zoomScale="69" zoomScaleNormal="69" workbookViewId="0">
      <pane xSplit="3" ySplit="29" topLeftCell="D36" activePane="bottomRight" state="frozen"/>
      <selection pane="topRight" activeCell="D1" sqref="D1"/>
      <selection pane="bottomLeft" activeCell="A30" sqref="A30"/>
      <selection pane="bottomRight"/>
    </sheetView>
  </sheetViews>
  <sheetFormatPr baseColWidth="10" defaultColWidth="5" defaultRowHeight="15" x14ac:dyDescent="0.25"/>
  <cols>
    <col min="1" max="1" width="19" customWidth="1"/>
    <col min="2" max="2" width="159.42578125" customWidth="1"/>
    <col min="3" max="3" width="13.5703125" customWidth="1"/>
    <col min="4" max="16384" width="5" style="138"/>
  </cols>
  <sheetData>
    <row r="1" ht="8.25" customHeight="1" x14ac:dyDescent="0.25"/>
  </sheetData>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61B68-50EB-4024-913A-7793B69F3303}">
  <dimension ref="A1:B1"/>
  <sheetViews>
    <sheetView showGridLines="0" zoomScale="86" zoomScaleNormal="86" workbookViewId="0">
      <pane xSplit="2" ySplit="26" topLeftCell="C39" activePane="bottomRight" state="frozen"/>
      <selection pane="topRight" activeCell="C1" sqref="C1"/>
      <selection pane="bottomLeft" activeCell="A27" sqref="A27"/>
      <selection pane="bottomRight"/>
    </sheetView>
  </sheetViews>
  <sheetFormatPr baseColWidth="10" defaultColWidth="5" defaultRowHeight="15" x14ac:dyDescent="0.25"/>
  <cols>
    <col min="1" max="1" width="1.7109375" customWidth="1"/>
    <col min="2" max="2" width="190" customWidth="1"/>
    <col min="3" max="16384" width="5" style="138"/>
  </cols>
  <sheetData>
    <row r="1" ht="8.25" customHeight="1"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30"/>
  <sheetViews>
    <sheetView showGridLines="0" zoomScale="57" zoomScaleNormal="57" workbookViewId="0">
      <pane xSplit="2" ySplit="29" topLeftCell="C30" activePane="bottomRight" state="frozen"/>
      <selection pane="topRight" activeCell="C1" sqref="C1"/>
      <selection pane="bottomLeft" activeCell="A30" sqref="A30"/>
      <selection pane="bottomRight"/>
    </sheetView>
  </sheetViews>
  <sheetFormatPr baseColWidth="10" defaultRowHeight="15" x14ac:dyDescent="0.25"/>
  <cols>
    <col min="1" max="2" width="92.42578125" style="24" customWidth="1"/>
    <col min="3" max="3" width="11.42578125" style="24"/>
    <col min="4" max="16384" width="11.42578125" style="140"/>
  </cols>
  <sheetData>
    <row r="1" spans="1:3" s="139" customFormat="1" ht="25.5" customHeight="1" thickBot="1" x14ac:dyDescent="0.3">
      <c r="A1" s="61" t="s">
        <v>12</v>
      </c>
      <c r="B1" s="64" t="s">
        <v>10</v>
      </c>
      <c r="C1" s="49"/>
    </row>
    <row r="2" spans="1:3" x14ac:dyDescent="0.25">
      <c r="A2" s="55" t="s">
        <v>30</v>
      </c>
      <c r="B2" s="60" t="s">
        <v>244</v>
      </c>
    </row>
    <row r="3" spans="1:3" x14ac:dyDescent="0.25">
      <c r="A3" s="55" t="s">
        <v>31</v>
      </c>
      <c r="B3" s="55" t="s">
        <v>36</v>
      </c>
    </row>
    <row r="4" spans="1:3" ht="27" customHeight="1" x14ac:dyDescent="0.25">
      <c r="A4" s="55" t="s">
        <v>245</v>
      </c>
      <c r="B4" s="55" t="s">
        <v>51</v>
      </c>
    </row>
    <row r="5" spans="1:3" ht="30.75" customHeight="1" x14ac:dyDescent="0.25">
      <c r="A5" s="55" t="s">
        <v>185</v>
      </c>
      <c r="B5" s="55" t="s">
        <v>37</v>
      </c>
    </row>
    <row r="6" spans="1:3" x14ac:dyDescent="0.25">
      <c r="A6" s="55" t="s">
        <v>32</v>
      </c>
      <c r="B6" s="55" t="s">
        <v>38</v>
      </c>
    </row>
    <row r="7" spans="1:3" x14ac:dyDescent="0.25">
      <c r="A7" s="55" t="s">
        <v>243</v>
      </c>
      <c r="B7" s="55" t="s">
        <v>178</v>
      </c>
    </row>
    <row r="8" spans="1:3" ht="30" x14ac:dyDescent="0.25">
      <c r="A8" s="56" t="s">
        <v>33</v>
      </c>
      <c r="B8" s="55" t="s">
        <v>179</v>
      </c>
    </row>
    <row r="9" spans="1:3" x14ac:dyDescent="0.25">
      <c r="A9" s="55" t="s">
        <v>14</v>
      </c>
      <c r="B9" s="55" t="s">
        <v>180</v>
      </c>
    </row>
    <row r="10" spans="1:3" x14ac:dyDescent="0.25">
      <c r="A10" s="55" t="s">
        <v>15</v>
      </c>
      <c r="B10" s="55" t="s">
        <v>18</v>
      </c>
    </row>
    <row r="11" spans="1:3" x14ac:dyDescent="0.25">
      <c r="A11" s="55" t="s">
        <v>34</v>
      </c>
      <c r="B11" s="55" t="s">
        <v>19</v>
      </c>
    </row>
    <row r="12" spans="1:3" x14ac:dyDescent="0.25">
      <c r="A12" s="55" t="s">
        <v>16</v>
      </c>
      <c r="B12" s="55" t="s">
        <v>181</v>
      </c>
    </row>
    <row r="13" spans="1:3" x14ac:dyDescent="0.25">
      <c r="A13" s="55" t="s">
        <v>35</v>
      </c>
      <c r="B13" s="55" t="s">
        <v>20</v>
      </c>
    </row>
    <row r="14" spans="1:3" x14ac:dyDescent="0.25">
      <c r="A14" s="55" t="s">
        <v>17</v>
      </c>
      <c r="B14" s="58" t="s">
        <v>39</v>
      </c>
    </row>
    <row r="15" spans="1:3" x14ac:dyDescent="0.25">
      <c r="A15" s="55" t="s">
        <v>27</v>
      </c>
      <c r="B15" s="58" t="s">
        <v>49</v>
      </c>
    </row>
    <row r="16" spans="1:3" x14ac:dyDescent="0.25">
      <c r="A16" s="55" t="s">
        <v>182</v>
      </c>
      <c r="B16" s="58" t="s">
        <v>46</v>
      </c>
    </row>
    <row r="17" spans="1:3" x14ac:dyDescent="0.25">
      <c r="A17" s="55" t="s">
        <v>45</v>
      </c>
      <c r="B17" s="58" t="s">
        <v>48</v>
      </c>
    </row>
    <row r="18" spans="1:3" x14ac:dyDescent="0.25">
      <c r="A18" s="57" t="s">
        <v>183</v>
      </c>
      <c r="B18" s="55"/>
    </row>
    <row r="19" spans="1:3" ht="15.75" thickBot="1" x14ac:dyDescent="0.3">
      <c r="A19" s="58" t="s">
        <v>47</v>
      </c>
      <c r="B19" s="54"/>
    </row>
    <row r="20" spans="1:3" s="139" customFormat="1" ht="26.25" customHeight="1" thickBot="1" x14ac:dyDescent="0.3">
      <c r="A20" s="63" t="s">
        <v>13</v>
      </c>
      <c r="B20" s="62" t="s">
        <v>11</v>
      </c>
      <c r="C20" s="49"/>
    </row>
    <row r="21" spans="1:3" x14ac:dyDescent="0.25">
      <c r="A21" s="59" t="s">
        <v>23</v>
      </c>
      <c r="B21" s="60" t="s">
        <v>21</v>
      </c>
    </row>
    <row r="22" spans="1:3" x14ac:dyDescent="0.25">
      <c r="A22" s="59" t="s">
        <v>24</v>
      </c>
      <c r="B22" s="55" t="s">
        <v>22</v>
      </c>
    </row>
    <row r="23" spans="1:3" x14ac:dyDescent="0.25">
      <c r="A23" s="59" t="s">
        <v>25</v>
      </c>
      <c r="B23" s="55" t="s">
        <v>29</v>
      </c>
    </row>
    <row r="24" spans="1:3" x14ac:dyDescent="0.25">
      <c r="A24" s="59" t="s">
        <v>28</v>
      </c>
      <c r="B24" s="55" t="s">
        <v>40</v>
      </c>
    </row>
    <row r="25" spans="1:3" x14ac:dyDescent="0.25">
      <c r="A25" s="59" t="s">
        <v>184</v>
      </c>
      <c r="B25" s="55" t="s">
        <v>41</v>
      </c>
    </row>
    <row r="26" spans="1:3" ht="30" x14ac:dyDescent="0.25">
      <c r="A26" s="59" t="s">
        <v>44</v>
      </c>
      <c r="B26" s="55" t="s">
        <v>42</v>
      </c>
    </row>
    <row r="27" spans="1:3" ht="30" x14ac:dyDescent="0.25">
      <c r="A27" s="59" t="s">
        <v>26</v>
      </c>
      <c r="B27" s="55" t="s">
        <v>43</v>
      </c>
    </row>
    <row r="28" spans="1:3" x14ac:dyDescent="0.25">
      <c r="A28" s="52"/>
      <c r="B28" s="58" t="s">
        <v>50</v>
      </c>
    </row>
    <row r="29" spans="1:3" x14ac:dyDescent="0.25">
      <c r="A29" s="51"/>
      <c r="B29" s="50"/>
    </row>
    <row r="30" spans="1:3" ht="15.75" thickBot="1" x14ac:dyDescent="0.3">
      <c r="A30" s="53"/>
      <c r="B30" s="54"/>
    </row>
  </sheetData>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G16"/>
  <sheetViews>
    <sheetView showGridLines="0" zoomScale="85" zoomScaleNormal="85" workbookViewId="0">
      <pane xSplit="4" ySplit="3" topLeftCell="E4" activePane="bottomRight" state="frozen"/>
      <selection pane="topRight" activeCell="E1" sqref="E1"/>
      <selection pane="bottomLeft" activeCell="A4" sqref="A4"/>
      <selection pane="bottomRight" activeCell="D16" sqref="D16"/>
    </sheetView>
  </sheetViews>
  <sheetFormatPr baseColWidth="10" defaultRowHeight="15" x14ac:dyDescent="0.25"/>
  <cols>
    <col min="2" max="2" width="18.28515625" customWidth="1"/>
    <col min="3" max="3" width="53.42578125" customWidth="1"/>
    <col min="4" max="4" width="27" customWidth="1"/>
    <col min="5" max="5" width="139.140625" customWidth="1"/>
    <col min="6" max="6" width="29.5703125" style="16" hidden="1" customWidth="1"/>
    <col min="7" max="7" width="63.5703125" hidden="1" customWidth="1"/>
  </cols>
  <sheetData>
    <row r="1" spans="1:7" ht="35.25" customHeight="1" x14ac:dyDescent="0.25">
      <c r="A1" s="129" t="s">
        <v>1</v>
      </c>
      <c r="B1" s="129" t="s">
        <v>3</v>
      </c>
      <c r="C1" s="130" t="s">
        <v>237</v>
      </c>
      <c r="D1" s="130" t="s">
        <v>4</v>
      </c>
      <c r="E1" s="130" t="s">
        <v>57</v>
      </c>
      <c r="F1" s="11" t="s">
        <v>9</v>
      </c>
      <c r="G1" s="28" t="s">
        <v>153</v>
      </c>
    </row>
    <row r="2" spans="1:7" ht="114.75" x14ac:dyDescent="0.25">
      <c r="A2" s="1">
        <f>0+1</f>
        <v>1</v>
      </c>
      <c r="B2" s="2" t="s">
        <v>7</v>
      </c>
      <c r="C2" s="42" t="s">
        <v>224</v>
      </c>
      <c r="D2" s="26" t="s">
        <v>203</v>
      </c>
      <c r="E2" s="26" t="s">
        <v>241</v>
      </c>
      <c r="F2" s="2" t="s">
        <v>168</v>
      </c>
      <c r="G2" s="6" t="s">
        <v>186</v>
      </c>
    </row>
    <row r="3" spans="1:7" ht="114.75" customHeight="1" x14ac:dyDescent="0.25">
      <c r="A3" s="1">
        <f t="shared" ref="A3:A14" si="0">+A2+1</f>
        <v>2</v>
      </c>
      <c r="B3" s="2" t="s">
        <v>7</v>
      </c>
      <c r="C3" s="42" t="s">
        <v>225</v>
      </c>
      <c r="D3" s="26" t="s">
        <v>53</v>
      </c>
      <c r="E3" s="26" t="s">
        <v>187</v>
      </c>
      <c r="F3" s="27" t="s">
        <v>155</v>
      </c>
      <c r="G3" s="13" t="s">
        <v>188</v>
      </c>
    </row>
    <row r="4" spans="1:7" ht="89.25" x14ac:dyDescent="0.25">
      <c r="A4" s="1">
        <f t="shared" si="0"/>
        <v>3</v>
      </c>
      <c r="B4" s="2" t="s">
        <v>7</v>
      </c>
      <c r="C4" s="42" t="s">
        <v>224</v>
      </c>
      <c r="D4" s="26" t="s">
        <v>276</v>
      </c>
      <c r="E4" s="26" t="s">
        <v>242</v>
      </c>
      <c r="F4" s="27" t="s">
        <v>155</v>
      </c>
      <c r="G4" s="13" t="s">
        <v>189</v>
      </c>
    </row>
    <row r="5" spans="1:7" ht="204" x14ac:dyDescent="0.25">
      <c r="A5" s="1">
        <f t="shared" si="0"/>
        <v>4</v>
      </c>
      <c r="B5" s="2" t="s">
        <v>7</v>
      </c>
      <c r="C5" s="36" t="s">
        <v>226</v>
      </c>
      <c r="D5" s="47" t="s">
        <v>250</v>
      </c>
      <c r="E5" s="47" t="s">
        <v>251</v>
      </c>
      <c r="F5" s="47" t="s">
        <v>167</v>
      </c>
      <c r="G5" s="29" t="s">
        <v>252</v>
      </c>
    </row>
    <row r="6" spans="1:7" ht="102" x14ac:dyDescent="0.25">
      <c r="A6" s="1">
        <f t="shared" si="0"/>
        <v>5</v>
      </c>
      <c r="B6" s="2" t="s">
        <v>7</v>
      </c>
      <c r="C6" s="35" t="s">
        <v>229</v>
      </c>
      <c r="D6" s="25" t="s">
        <v>154</v>
      </c>
      <c r="E6" s="34" t="s">
        <v>163</v>
      </c>
      <c r="F6" s="27" t="s">
        <v>172</v>
      </c>
      <c r="G6" s="29" t="s">
        <v>165</v>
      </c>
    </row>
    <row r="7" spans="1:7" ht="114.75" x14ac:dyDescent="0.25">
      <c r="A7" s="1">
        <f>+A6+1</f>
        <v>6</v>
      </c>
      <c r="B7" s="2" t="s">
        <v>5</v>
      </c>
      <c r="C7" s="35" t="s">
        <v>224</v>
      </c>
      <c r="D7" s="25" t="s">
        <v>261</v>
      </c>
      <c r="E7" s="25" t="s">
        <v>191</v>
      </c>
      <c r="F7" s="27" t="s">
        <v>174</v>
      </c>
      <c r="G7" s="13" t="s">
        <v>192</v>
      </c>
    </row>
    <row r="8" spans="1:7" ht="127.5" x14ac:dyDescent="0.25">
      <c r="A8" s="1">
        <f>+A7+1</f>
        <v>7</v>
      </c>
      <c r="B8" s="2" t="s">
        <v>6</v>
      </c>
      <c r="C8" s="42" t="s">
        <v>227</v>
      </c>
      <c r="D8" s="27" t="s">
        <v>193</v>
      </c>
      <c r="E8" s="26" t="s">
        <v>238</v>
      </c>
      <c r="F8" s="27" t="s">
        <v>58</v>
      </c>
      <c r="G8" s="13" t="s">
        <v>235</v>
      </c>
    </row>
    <row r="9" spans="1:7" ht="102" x14ac:dyDescent="0.25">
      <c r="A9" s="1">
        <f t="shared" si="0"/>
        <v>8</v>
      </c>
      <c r="B9" s="2" t="s">
        <v>6</v>
      </c>
      <c r="C9" s="38" t="s">
        <v>227</v>
      </c>
      <c r="D9" s="27" t="s">
        <v>232</v>
      </c>
      <c r="E9" s="27" t="s">
        <v>194</v>
      </c>
      <c r="F9" s="27" t="s">
        <v>58</v>
      </c>
      <c r="G9" s="30" t="s">
        <v>204</v>
      </c>
    </row>
    <row r="10" spans="1:7" ht="51" x14ac:dyDescent="0.25">
      <c r="A10" s="1">
        <f t="shared" si="0"/>
        <v>9</v>
      </c>
      <c r="B10" s="2" t="s">
        <v>6</v>
      </c>
      <c r="C10" s="38" t="s">
        <v>226</v>
      </c>
      <c r="D10" s="27" t="s">
        <v>56</v>
      </c>
      <c r="E10" s="27" t="s">
        <v>240</v>
      </c>
      <c r="F10" s="27" t="s">
        <v>59</v>
      </c>
      <c r="G10" s="30" t="s">
        <v>195</v>
      </c>
    </row>
    <row r="11" spans="1:7" ht="76.5" x14ac:dyDescent="0.25">
      <c r="A11" s="1">
        <f t="shared" si="0"/>
        <v>10</v>
      </c>
      <c r="B11" s="2" t="s">
        <v>6</v>
      </c>
      <c r="C11" s="38" t="s">
        <v>228</v>
      </c>
      <c r="D11" s="27" t="s">
        <v>236</v>
      </c>
      <c r="E11" s="27" t="s">
        <v>239</v>
      </c>
      <c r="F11" s="27" t="s">
        <v>72</v>
      </c>
      <c r="G11" s="30" t="s">
        <v>197</v>
      </c>
    </row>
    <row r="12" spans="1:7" ht="293.25" x14ac:dyDescent="0.25">
      <c r="A12" s="1">
        <f>+A11+1</f>
        <v>11</v>
      </c>
      <c r="B12" s="2" t="s">
        <v>6</v>
      </c>
      <c r="C12" s="38" t="s">
        <v>228</v>
      </c>
      <c r="D12" s="27" t="s">
        <v>246</v>
      </c>
      <c r="E12" s="27" t="s">
        <v>248</v>
      </c>
      <c r="F12" s="27" t="s">
        <v>234</v>
      </c>
      <c r="G12" s="30" t="s">
        <v>247</v>
      </c>
    </row>
    <row r="13" spans="1:7" ht="63.75" x14ac:dyDescent="0.25">
      <c r="A13" s="1">
        <f>+A12+1</f>
        <v>12</v>
      </c>
      <c r="B13" s="2" t="s">
        <v>5</v>
      </c>
      <c r="C13" s="38" t="s">
        <v>228</v>
      </c>
      <c r="D13" s="27" t="s">
        <v>164</v>
      </c>
      <c r="E13" s="26" t="s">
        <v>198</v>
      </c>
      <c r="F13" s="27" t="s">
        <v>85</v>
      </c>
      <c r="G13" s="15"/>
    </row>
    <row r="14" spans="1:7" ht="51" x14ac:dyDescent="0.25">
      <c r="A14" s="1">
        <f t="shared" si="0"/>
        <v>13</v>
      </c>
      <c r="B14" s="5" t="s">
        <v>223</v>
      </c>
      <c r="C14" s="35" t="s">
        <v>226</v>
      </c>
      <c r="D14" s="26" t="s">
        <v>199</v>
      </c>
      <c r="E14" s="26" t="s">
        <v>233</v>
      </c>
      <c r="F14" s="27" t="s">
        <v>60</v>
      </c>
      <c r="G14" s="43" t="s">
        <v>200</v>
      </c>
    </row>
    <row r="15" spans="1:7" ht="63.75" x14ac:dyDescent="0.25">
      <c r="A15" s="1">
        <f>A14+1</f>
        <v>14</v>
      </c>
      <c r="B15" s="2" t="s">
        <v>5</v>
      </c>
      <c r="C15" s="38" t="s">
        <v>224</v>
      </c>
      <c r="D15" s="27" t="s">
        <v>201</v>
      </c>
      <c r="E15" s="27" t="s">
        <v>249</v>
      </c>
      <c r="F15" s="27" t="s">
        <v>58</v>
      </c>
      <c r="G15" s="30" t="s">
        <v>202</v>
      </c>
    </row>
    <row r="16" spans="1:7" ht="102" x14ac:dyDescent="0.25">
      <c r="A16" s="44">
        <f>A15+1</f>
        <v>15</v>
      </c>
      <c r="B16" s="48" t="s">
        <v>223</v>
      </c>
      <c r="C16" s="46" t="s">
        <v>226</v>
      </c>
      <c r="D16" s="27" t="s">
        <v>288</v>
      </c>
      <c r="E16" s="27" t="s">
        <v>253</v>
      </c>
      <c r="F16" s="41"/>
      <c r="G16" s="12"/>
    </row>
  </sheetData>
  <autoFilter ref="A1:G16" xr:uid="{4CA94736-76A7-48EE-B35D-4539F8D90DD1}"/>
  <pageMargins left="0.7" right="0.7" top="0.75" bottom="0.75" header="0.3" footer="0.3"/>
  <pageSetup orientation="portrait" verticalDpi="0" r:id="rId1"/>
  <ignoredErrors>
    <ignoredError sqref="A15" 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813CC-FDDB-43F5-94EF-3FEC2707F928}">
  <dimension ref="A1:H42"/>
  <sheetViews>
    <sheetView workbookViewId="0">
      <selection activeCell="G6" sqref="G6:G8"/>
    </sheetView>
  </sheetViews>
  <sheetFormatPr baseColWidth="10" defaultRowHeight="14.25" x14ac:dyDescent="0.25"/>
  <cols>
    <col min="1" max="1" width="16.5703125" style="66" customWidth="1"/>
    <col min="2" max="2" width="26.5703125" style="66" customWidth="1"/>
    <col min="3" max="3" width="35.7109375" style="66" customWidth="1"/>
    <col min="4" max="4" width="38.85546875" style="66" customWidth="1"/>
    <col min="5" max="5" width="33.140625" style="66" customWidth="1"/>
    <col min="6" max="6" width="26.85546875" style="66" customWidth="1"/>
    <col min="7" max="7" width="33.5703125" style="66" customWidth="1"/>
    <col min="8" max="8" width="36.7109375" style="66" customWidth="1"/>
    <col min="9" max="16384" width="11.42578125" style="66"/>
  </cols>
  <sheetData>
    <row r="1" spans="1:8" ht="28.5" customHeight="1" x14ac:dyDescent="0.25">
      <c r="A1" s="471" t="s">
        <v>254</v>
      </c>
      <c r="B1" s="479" t="s">
        <v>271</v>
      </c>
      <c r="C1" s="479" t="s">
        <v>265</v>
      </c>
      <c r="D1" s="479"/>
      <c r="E1" s="479"/>
      <c r="F1" s="480"/>
      <c r="G1" s="466" t="s">
        <v>272</v>
      </c>
    </row>
    <row r="2" spans="1:8" ht="43.5" thickBot="1" x14ac:dyDescent="0.3">
      <c r="A2" s="481"/>
      <c r="B2" s="482"/>
      <c r="C2" s="70" t="s">
        <v>268</v>
      </c>
      <c r="D2" s="70" t="s">
        <v>266</v>
      </c>
      <c r="E2" s="70" t="s">
        <v>267</v>
      </c>
      <c r="F2" s="71" t="s">
        <v>269</v>
      </c>
      <c r="G2" s="467"/>
    </row>
    <row r="3" spans="1:8" ht="42.75" customHeight="1" x14ac:dyDescent="0.25">
      <c r="A3" s="474" t="s">
        <v>255</v>
      </c>
      <c r="B3" s="471" t="s">
        <v>256</v>
      </c>
      <c r="C3" s="72"/>
      <c r="D3" s="75" t="s">
        <v>56</v>
      </c>
      <c r="E3" s="80" t="s">
        <v>250</v>
      </c>
      <c r="F3" s="486" t="s">
        <v>288</v>
      </c>
      <c r="G3" s="470" t="s">
        <v>275</v>
      </c>
      <c r="H3" s="65"/>
    </row>
    <row r="4" spans="1:8" ht="43.5" thickBot="1" x14ac:dyDescent="0.3">
      <c r="A4" s="475"/>
      <c r="B4" s="473"/>
      <c r="C4" s="68"/>
      <c r="D4" s="69"/>
      <c r="E4" s="78" t="s">
        <v>53</v>
      </c>
      <c r="F4" s="487"/>
      <c r="G4" s="468"/>
      <c r="H4" s="65"/>
    </row>
    <row r="5" spans="1:8" ht="57.75" thickBot="1" x14ac:dyDescent="0.3">
      <c r="A5" s="475"/>
      <c r="B5" s="73" t="s">
        <v>270</v>
      </c>
      <c r="C5" s="77" t="s">
        <v>261</v>
      </c>
      <c r="D5" s="74" t="s">
        <v>232</v>
      </c>
      <c r="E5" s="95" t="s">
        <v>276</v>
      </c>
      <c r="F5" s="488"/>
      <c r="G5" s="84" t="s">
        <v>274</v>
      </c>
    </row>
    <row r="6" spans="1:8" ht="42.75" customHeight="1" x14ac:dyDescent="0.25">
      <c r="A6" s="475"/>
      <c r="B6" s="471" t="s">
        <v>260</v>
      </c>
      <c r="C6" s="75" t="s">
        <v>262</v>
      </c>
      <c r="D6" s="79" t="s">
        <v>246</v>
      </c>
      <c r="E6" s="81" t="s">
        <v>203</v>
      </c>
      <c r="F6" s="483" t="s">
        <v>199</v>
      </c>
      <c r="G6" s="468" t="s">
        <v>273</v>
      </c>
    </row>
    <row r="7" spans="1:8" ht="42.75" x14ac:dyDescent="0.25">
      <c r="A7" s="475"/>
      <c r="B7" s="472"/>
      <c r="C7" s="76" t="s">
        <v>164</v>
      </c>
      <c r="D7" s="67" t="s">
        <v>263</v>
      </c>
      <c r="E7" s="82" t="s">
        <v>154</v>
      </c>
      <c r="F7" s="484"/>
      <c r="G7" s="468"/>
    </row>
    <row r="8" spans="1:8" ht="43.5" thickBot="1" x14ac:dyDescent="0.3">
      <c r="A8" s="476"/>
      <c r="B8" s="473"/>
      <c r="C8" s="68"/>
      <c r="D8" s="69" t="s">
        <v>196</v>
      </c>
      <c r="E8" s="83"/>
      <c r="F8" s="485"/>
      <c r="G8" s="469"/>
    </row>
    <row r="10" spans="1:8" ht="15" thickBot="1" x14ac:dyDescent="0.3"/>
    <row r="11" spans="1:8" x14ac:dyDescent="0.25">
      <c r="A11" s="477" t="s">
        <v>264</v>
      </c>
      <c r="B11" s="478"/>
    </row>
    <row r="12" spans="1:8" x14ac:dyDescent="0.25">
      <c r="A12" s="85" t="s">
        <v>257</v>
      </c>
      <c r="B12" s="86"/>
    </row>
    <row r="13" spans="1:8" x14ac:dyDescent="0.25">
      <c r="A13" s="87" t="s">
        <v>258</v>
      </c>
      <c r="B13" s="88"/>
    </row>
    <row r="14" spans="1:8" ht="15" thickBot="1" x14ac:dyDescent="0.3">
      <c r="A14" s="89" t="s">
        <v>259</v>
      </c>
      <c r="B14" s="90"/>
    </row>
    <row r="39" spans="6:6" x14ac:dyDescent="0.25">
      <c r="F39" s="66">
        <v>20.100000000000001</v>
      </c>
    </row>
    <row r="40" spans="6:6" x14ac:dyDescent="0.25">
      <c r="F40" s="66">
        <v>103.2</v>
      </c>
    </row>
    <row r="42" spans="6:6" x14ac:dyDescent="0.25">
      <c r="F42" s="93">
        <f>+F40/F39</f>
        <v>5.1343283582089549</v>
      </c>
    </row>
  </sheetData>
  <mergeCells count="12">
    <mergeCell ref="A11:B11"/>
    <mergeCell ref="C1:F1"/>
    <mergeCell ref="A1:A2"/>
    <mergeCell ref="B1:B2"/>
    <mergeCell ref="B3:B4"/>
    <mergeCell ref="F6:F8"/>
    <mergeCell ref="F3:F5"/>
    <mergeCell ref="G1:G2"/>
    <mergeCell ref="G6:G8"/>
    <mergeCell ref="G3:G4"/>
    <mergeCell ref="B6:B8"/>
    <mergeCell ref="A3:A8"/>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06669-7CC8-47E7-AD1E-798DCBBB71B8}">
  <dimension ref="A1:D12"/>
  <sheetViews>
    <sheetView workbookViewId="0">
      <selection sqref="A1:D1"/>
    </sheetView>
  </sheetViews>
  <sheetFormatPr baseColWidth="10" defaultRowHeight="15" x14ac:dyDescent="0.25"/>
  <cols>
    <col min="1" max="1" width="35.85546875" customWidth="1"/>
    <col min="2" max="4" width="33.42578125" customWidth="1"/>
  </cols>
  <sheetData>
    <row r="1" spans="1:4" s="91" customFormat="1" ht="29.25" customHeight="1" x14ac:dyDescent="0.25">
      <c r="A1" s="489" t="s">
        <v>281</v>
      </c>
      <c r="B1" s="489"/>
      <c r="C1" s="489"/>
      <c r="D1" s="489"/>
    </row>
    <row r="2" spans="1:4" s="91" customFormat="1" ht="30.75" customHeight="1" x14ac:dyDescent="0.25">
      <c r="A2" s="92" t="s">
        <v>277</v>
      </c>
      <c r="B2" s="92" t="s">
        <v>278</v>
      </c>
      <c r="C2" s="92" t="s">
        <v>283</v>
      </c>
      <c r="D2" s="92" t="s">
        <v>279</v>
      </c>
    </row>
    <row r="3" spans="1:4" s="91" customFormat="1" ht="184.5" customHeight="1" x14ac:dyDescent="0.25">
      <c r="A3" s="24" t="s">
        <v>287</v>
      </c>
      <c r="B3" s="24" t="s">
        <v>282</v>
      </c>
    </row>
    <row r="4" spans="1:4" s="91" customFormat="1" x14ac:dyDescent="0.25"/>
    <row r="6" spans="1:4" ht="32.25" customHeight="1" x14ac:dyDescent="0.25">
      <c r="A6" s="490" t="s">
        <v>280</v>
      </c>
      <c r="B6" s="490"/>
      <c r="C6" s="490"/>
      <c r="D6" s="490"/>
    </row>
    <row r="10" spans="1:4" x14ac:dyDescent="0.25">
      <c r="A10" s="91" t="s">
        <v>284</v>
      </c>
    </row>
    <row r="11" spans="1:4" x14ac:dyDescent="0.25">
      <c r="A11" s="91" t="s">
        <v>285</v>
      </c>
    </row>
    <row r="12" spans="1:4" x14ac:dyDescent="0.25">
      <c r="A12" s="91" t="s">
        <v>286</v>
      </c>
    </row>
  </sheetData>
  <mergeCells count="2">
    <mergeCell ref="A1:D1"/>
    <mergeCell ref="A6:D6"/>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755E-B785-4135-A7A2-96E47E74C541}">
  <dimension ref="A1"/>
  <sheetViews>
    <sheetView showGridLines="0" zoomScale="66" zoomScaleNormal="66" workbookViewId="0">
      <pane xSplit="17" ySplit="34" topLeftCell="R35" activePane="bottomRight" state="frozen"/>
      <selection pane="topRight" activeCell="R1" sqref="R1"/>
      <selection pane="bottomLeft" activeCell="A35" sqref="A35"/>
      <selection pane="bottomRight"/>
    </sheetView>
  </sheetViews>
  <sheetFormatPr baseColWidth="10"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27FF98F274FB24A897104E12276259A" ma:contentTypeVersion="7" ma:contentTypeDescription="Crear nuevo documento." ma:contentTypeScope="" ma:versionID="03ff7240d2be97e2c33f89c22ecdc71f">
  <xsd:schema xmlns:xsd="http://www.w3.org/2001/XMLSchema" xmlns:xs="http://www.w3.org/2001/XMLSchema" xmlns:p="http://schemas.microsoft.com/office/2006/metadata/properties" xmlns:ns3="fb641586-7022-48de-b2bf-5f09c3b4e21b" targetNamespace="http://schemas.microsoft.com/office/2006/metadata/properties" ma:root="true" ma:fieldsID="a641d8c8c1b6aac6c338e34c98f8a613" ns3:_="">
    <xsd:import namespace="fb641586-7022-48de-b2bf-5f09c3b4e21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EventHashCode" minOccurs="0"/>
                <xsd:element ref="ns3:MediaServiceGenerationTim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641586-7022-48de-b2bf-5f09c3b4e2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AB25FC-13EB-411F-BA5E-7CFFE32C2E22}">
  <ds:schemaRefs>
    <ds:schemaRef ds:uri="http://purl.org/dc/elements/1.1/"/>
    <ds:schemaRef ds:uri="http://schemas.microsoft.com/office/2006/metadata/properties"/>
    <ds:schemaRef ds:uri="fb641586-7022-48de-b2bf-5f09c3b4e21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6B87DA6-797D-4157-A857-EF49D1A3A533}">
  <ds:schemaRefs>
    <ds:schemaRef ds:uri="http://schemas.microsoft.com/sharepoint/v3/contenttype/forms"/>
  </ds:schemaRefs>
</ds:datastoreItem>
</file>

<file path=customXml/itemProps3.xml><?xml version="1.0" encoding="utf-8"?>
<ds:datastoreItem xmlns:ds="http://schemas.openxmlformats.org/officeDocument/2006/customXml" ds:itemID="{B0E1C153-3FA1-48ED-8A97-9CDEB8E4FE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641586-7022-48de-b2bf-5f09c3b4e2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Menú</vt:lpstr>
      <vt:lpstr>Misión</vt:lpstr>
      <vt:lpstr>Visión</vt:lpstr>
      <vt:lpstr>MEGA 2022</vt:lpstr>
      <vt:lpstr>DOFA</vt:lpstr>
      <vt:lpstr>Objetivos Estratégicos</vt:lpstr>
      <vt:lpstr>Hoja1</vt:lpstr>
      <vt:lpstr>Hoja2</vt:lpstr>
      <vt:lpstr>Mapa Estratégico</vt:lpstr>
      <vt:lpstr>Plan de Acción - Iniciativas</vt:lpstr>
      <vt:lpstr>CMI</vt:lpstr>
      <vt:lpstr>Plan de Acción 2019</vt:lpstr>
      <vt:lpstr>Planes Inst. Dec612.2018</vt:lpstr>
      <vt:lpstr>Control de Cambios</vt:lpstr>
      <vt:lpstr>Listas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Olivera</dc:creator>
  <cp:lastModifiedBy>Karina Blanco</cp:lastModifiedBy>
  <dcterms:created xsi:type="dcterms:W3CDTF">2019-07-22T14:54:24Z</dcterms:created>
  <dcterms:modified xsi:type="dcterms:W3CDTF">2020-01-31T23:59:12Z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0x010100C27FF98F274FB24A897104E12276259A</vt:lpwstr>
  </property>
</Properties>
</file>