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101\secretaria general\201-Gestión financiera\SG.201.26_INFORMES\SG.201.26.15_Informes presupuestales\Informes de ejecución apropiación\2017\Enero\"/>
    </mc:Choice>
  </mc:AlternateContent>
  <bookViews>
    <workbookView xWindow="0" yWindow="0" windowWidth="24000" windowHeight="9210"/>
  </bookViews>
  <sheets>
    <sheet name="Enero 31-2017" sheetId="1" r:id="rId1"/>
  </sheets>
  <calcPr calcId="171027"/>
</workbook>
</file>

<file path=xl/calcChain.xml><?xml version="1.0" encoding="utf-8"?>
<calcChain xmlns="http://schemas.openxmlformats.org/spreadsheetml/2006/main">
  <c r="O33" i="1" l="1"/>
  <c r="O30" i="1"/>
  <c r="O29" i="1"/>
  <c r="O23" i="1"/>
  <c r="O18" i="1"/>
  <c r="O17" i="1"/>
  <c r="O12" i="1"/>
  <c r="O11" i="1"/>
  <c r="O10" i="1"/>
  <c r="O9" i="1"/>
  <c r="O8" i="1"/>
  <c r="M33" i="1"/>
  <c r="M30" i="1"/>
  <c r="M29" i="1"/>
  <c r="M23" i="1"/>
  <c r="M18" i="1"/>
  <c r="M17" i="1"/>
  <c r="M12" i="1"/>
  <c r="M11" i="1"/>
  <c r="M10" i="1"/>
  <c r="M9" i="1"/>
  <c r="M8" i="1"/>
  <c r="K33" i="1"/>
  <c r="K30" i="1"/>
  <c r="K29" i="1"/>
  <c r="K23" i="1"/>
  <c r="K18" i="1"/>
  <c r="K17" i="1"/>
  <c r="K12" i="1"/>
  <c r="K11" i="1"/>
  <c r="K10" i="1"/>
  <c r="K9" i="1"/>
  <c r="K8" i="1"/>
  <c r="I33" i="1"/>
  <c r="I30" i="1"/>
  <c r="I29" i="1"/>
  <c r="I23" i="1"/>
  <c r="I18" i="1"/>
  <c r="I17" i="1"/>
  <c r="I12" i="1"/>
  <c r="I11" i="1"/>
  <c r="I10" i="1"/>
  <c r="I9" i="1"/>
  <c r="I8" i="1"/>
  <c r="G33" i="1"/>
  <c r="G30" i="1"/>
  <c r="G29" i="1"/>
  <c r="G23" i="1"/>
  <c r="G18" i="1"/>
  <c r="G17" i="1"/>
  <c r="G12" i="1"/>
  <c r="G11" i="1"/>
  <c r="G10" i="1"/>
  <c r="G9" i="1"/>
  <c r="G8" i="1"/>
  <c r="N31" i="1"/>
  <c r="L31" i="1"/>
  <c r="J31" i="1"/>
  <c r="H31" i="1"/>
  <c r="F31" i="1"/>
  <c r="E31" i="1"/>
  <c r="N19" i="1"/>
  <c r="L19" i="1"/>
  <c r="J19" i="1"/>
  <c r="H19" i="1"/>
  <c r="F19" i="1"/>
  <c r="E19" i="1"/>
  <c r="N13" i="1"/>
  <c r="L13" i="1"/>
  <c r="J13" i="1"/>
  <c r="K13" i="1" s="1"/>
  <c r="H13" i="1"/>
  <c r="F13" i="1"/>
  <c r="E13" i="1"/>
  <c r="O13" i="1" l="1"/>
  <c r="G31" i="1"/>
  <c r="O31" i="1"/>
  <c r="I13" i="1"/>
  <c r="E25" i="1"/>
  <c r="I31" i="1"/>
  <c r="O19" i="1"/>
  <c r="K31" i="1"/>
  <c r="G19" i="1"/>
  <c r="M19" i="1"/>
  <c r="M13" i="1"/>
  <c r="G13" i="1"/>
  <c r="K19" i="1"/>
  <c r="M31" i="1"/>
  <c r="N25" i="1"/>
  <c r="L25" i="1"/>
  <c r="H25" i="1"/>
  <c r="I25" i="1" s="1"/>
  <c r="I19" i="1"/>
  <c r="J25" i="1"/>
  <c r="F25" i="1"/>
  <c r="G25" i="1" l="1"/>
  <c r="K25" i="1"/>
  <c r="M25" i="1"/>
  <c r="O25" i="1"/>
</calcChain>
</file>

<file path=xl/sharedStrings.xml><?xml version="1.0" encoding="utf-8"?>
<sst xmlns="http://schemas.openxmlformats.org/spreadsheetml/2006/main" count="117" uniqueCount="53">
  <si>
    <t>Año Fiscal:</t>
  </si>
  <si>
    <t/>
  </si>
  <si>
    <t>Vigencia:</t>
  </si>
  <si>
    <t>Actual</t>
  </si>
  <si>
    <t>Periodo:</t>
  </si>
  <si>
    <t>Enero-Enero</t>
  </si>
  <si>
    <t>REC</t>
  </si>
  <si>
    <t>CDP</t>
  </si>
  <si>
    <t>A-1-0-1-1</t>
  </si>
  <si>
    <t>Nación</t>
  </si>
  <si>
    <t>10</t>
  </si>
  <si>
    <t>SUELDOS DE PERSONAL DE NOMINA</t>
  </si>
  <si>
    <t>A-1-0-1-4</t>
  </si>
  <si>
    <t>PRIMA TECNICA</t>
  </si>
  <si>
    <t>A-1-0-1-5</t>
  </si>
  <si>
    <t>OTROS</t>
  </si>
  <si>
    <t>A-1-0-2</t>
  </si>
  <si>
    <t>SERVICIOS PERSONALES INDIRECTOS</t>
  </si>
  <si>
    <t>A-1-0-5</t>
  </si>
  <si>
    <t>CONTRIBUCIONES INHERENTES A LA NOMINA SECTOR PRIVADO Y PUBLICO</t>
  </si>
  <si>
    <t>A-2-0-3</t>
  </si>
  <si>
    <t>IMPUESTOS Y MULTAS</t>
  </si>
  <si>
    <t>A-2-0-4</t>
  </si>
  <si>
    <t>ADQUISICION DE BIENES Y SERVICIOS</t>
  </si>
  <si>
    <t>A-3-2-1-1</t>
  </si>
  <si>
    <t>11</t>
  </si>
  <si>
    <t>CUOTA DE AUDITAJE CONTRANAL</t>
  </si>
  <si>
    <t>C-0304-1000-1</t>
  </si>
  <si>
    <t>FORTALECIMIENTO DE LA CONTRATACIÓN PÚBLICA NACIONAL</t>
  </si>
  <si>
    <t>14</t>
  </si>
  <si>
    <t>% CDPs</t>
  </si>
  <si>
    <t>% Pago</t>
  </si>
  <si>
    <t>Funcionamiento</t>
  </si>
  <si>
    <t>Gastos de Personal</t>
  </si>
  <si>
    <t>Rubro</t>
  </si>
  <si>
    <t>Fuente</t>
  </si>
  <si>
    <t>Descripción</t>
  </si>
  <si>
    <t>Apr. Vigente</t>
  </si>
  <si>
    <t>Apr. Disponible</t>
  </si>
  <si>
    <t>% Apr. Disp.</t>
  </si>
  <si>
    <t>Compromiso</t>
  </si>
  <si>
    <t>% Comp.</t>
  </si>
  <si>
    <t>Obligación</t>
  </si>
  <si>
    <t>% Oblig.</t>
  </si>
  <si>
    <t>Pago</t>
  </si>
  <si>
    <t>Colombia Compra Eficiente 
Ejecución Presupuestal a 31 de enero de 2017</t>
  </si>
  <si>
    <t>Total Gastos de personal</t>
  </si>
  <si>
    <t>Gastos Generales</t>
  </si>
  <si>
    <t>Total Gastos Generales</t>
  </si>
  <si>
    <t>Transferencias</t>
  </si>
  <si>
    <t>Inversión</t>
  </si>
  <si>
    <t>Total Inversión</t>
  </si>
  <si>
    <t>Total Presupuesto CCE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</si>
</sst>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240A]&quot;$&quot;\ #,##0.00;\(&quot;$&quot;\ #,##0.00\)"/>
  </numFmts>
  <fonts count="12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11"/>
      <name val="Arial"/>
      <family val="2"/>
    </font>
    <font>
      <sz val="8"/>
      <color rgb="FF000000"/>
      <name val="Arial"/>
      <family val="2"/>
    </font>
    <font>
      <b/>
      <sz val="10"/>
      <color theme="0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 applyFont="1" applyFill="1" applyBorder="1"/>
    <xf numFmtId="0" fontId="2" fillId="0" borderId="0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vertical="center" wrapText="1" readingOrder="1"/>
    </xf>
    <xf numFmtId="0" fontId="3" fillId="0" borderId="0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 readingOrder="1"/>
    </xf>
    <xf numFmtId="0" fontId="2" fillId="0" borderId="2" xfId="0" applyNumberFormat="1" applyFont="1" applyFill="1" applyBorder="1" applyAlignment="1">
      <alignment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0" fontId="6" fillId="0" borderId="1" xfId="0" applyNumberFormat="1" applyFont="1" applyFill="1" applyBorder="1" applyAlignment="1">
      <alignment vertical="center" wrapText="1" readingOrder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horizontal="left" vertical="center" wrapText="1" readingOrder="1"/>
    </xf>
    <xf numFmtId="164" fontId="6" fillId="0" borderId="1" xfId="0" applyNumberFormat="1" applyFont="1" applyFill="1" applyBorder="1" applyAlignment="1">
      <alignment horizontal="right" vertical="center" wrapText="1" readingOrder="1"/>
    </xf>
    <xf numFmtId="164" fontId="11" fillId="2" borderId="1" xfId="0" applyNumberFormat="1" applyFont="1" applyFill="1" applyBorder="1" applyAlignment="1">
      <alignment horizontal="right" vertical="center" wrapText="1" readingOrder="1"/>
    </xf>
    <xf numFmtId="10" fontId="6" fillId="0" borderId="1" xfId="1" applyNumberFormat="1" applyFont="1" applyFill="1" applyBorder="1" applyAlignment="1">
      <alignment horizontal="center" vertical="center" wrapText="1" readingOrder="1"/>
    </xf>
    <xf numFmtId="10" fontId="11" fillId="2" borderId="1" xfId="1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 applyAlignment="1">
      <alignment horizontal="center"/>
    </xf>
    <xf numFmtId="0" fontId="6" fillId="0" borderId="4" xfId="0" applyNumberFormat="1" applyFont="1" applyFill="1" applyBorder="1" applyAlignment="1">
      <alignment vertical="center" wrapText="1" readingOrder="1"/>
    </xf>
    <xf numFmtId="0" fontId="6" fillId="0" borderId="4" xfId="0" applyNumberFormat="1" applyFont="1" applyFill="1" applyBorder="1" applyAlignment="1">
      <alignment horizontal="center" vertical="center" wrapText="1" readingOrder="1"/>
    </xf>
    <xf numFmtId="0" fontId="6" fillId="0" borderId="4" xfId="0" applyNumberFormat="1" applyFont="1" applyFill="1" applyBorder="1" applyAlignment="1">
      <alignment horizontal="left" vertical="center" wrapText="1" readingOrder="1"/>
    </xf>
    <xf numFmtId="0" fontId="8" fillId="0" borderId="4" xfId="0" applyNumberFormat="1" applyFont="1" applyFill="1" applyBorder="1" applyAlignment="1">
      <alignment horizontal="left" vertical="center" wrapText="1" readingOrder="1"/>
    </xf>
    <xf numFmtId="164" fontId="6" fillId="0" borderId="4" xfId="0" applyNumberFormat="1" applyFont="1" applyFill="1" applyBorder="1" applyAlignment="1">
      <alignment horizontal="right" vertical="center" wrapText="1" readingOrder="1"/>
    </xf>
    <xf numFmtId="10" fontId="6" fillId="0" borderId="4" xfId="1" applyNumberFormat="1" applyFont="1" applyFill="1" applyBorder="1" applyAlignment="1">
      <alignment horizontal="center" vertical="center" wrapText="1" readingOrder="1"/>
    </xf>
    <xf numFmtId="0" fontId="8" fillId="0" borderId="8" xfId="0" applyNumberFormat="1" applyFont="1" applyFill="1" applyBorder="1" applyAlignment="1">
      <alignment horizontal="left" vertical="center" wrapText="1" readingOrder="1"/>
    </xf>
    <xf numFmtId="164" fontId="6" fillId="0" borderId="8" xfId="0" applyNumberFormat="1" applyFont="1" applyFill="1" applyBorder="1" applyAlignment="1">
      <alignment horizontal="right" vertical="center" wrapText="1" readingOrder="1"/>
    </xf>
    <xf numFmtId="10" fontId="6" fillId="0" borderId="8" xfId="1" applyNumberFormat="1" applyFont="1" applyFill="1" applyBorder="1" applyAlignment="1">
      <alignment horizontal="center" vertical="center" wrapText="1" readingOrder="1"/>
    </xf>
    <xf numFmtId="0" fontId="10" fillId="0" borderId="4" xfId="0" applyNumberFormat="1" applyFont="1" applyFill="1" applyBorder="1" applyAlignment="1">
      <alignment vertical="center" wrapText="1" readingOrder="1"/>
    </xf>
    <xf numFmtId="0" fontId="10" fillId="0" borderId="4" xfId="0" applyNumberFormat="1" applyFont="1" applyFill="1" applyBorder="1" applyAlignment="1">
      <alignment horizontal="center" vertical="center" wrapText="1" readingOrder="1"/>
    </xf>
    <xf numFmtId="0" fontId="10" fillId="0" borderId="4" xfId="0" applyNumberFormat="1" applyFont="1" applyFill="1" applyBorder="1" applyAlignment="1">
      <alignment horizontal="left" vertical="center" wrapText="1" readingOrder="1"/>
    </xf>
    <xf numFmtId="0" fontId="9" fillId="0" borderId="8" xfId="0" applyNumberFormat="1" applyFont="1" applyFill="1" applyBorder="1" applyAlignment="1">
      <alignment horizontal="left" vertical="center" wrapText="1" readingOrder="1"/>
    </xf>
    <xf numFmtId="0" fontId="6" fillId="0" borderId="10" xfId="0" applyNumberFormat="1" applyFont="1" applyFill="1" applyBorder="1" applyAlignment="1">
      <alignment vertical="center" wrapText="1" readingOrder="1"/>
    </xf>
    <xf numFmtId="0" fontId="6" fillId="0" borderId="10" xfId="0" applyNumberFormat="1" applyFont="1" applyFill="1" applyBorder="1" applyAlignment="1">
      <alignment horizontal="center" vertical="center" wrapText="1" readingOrder="1"/>
    </xf>
    <xf numFmtId="0" fontId="6" fillId="0" borderId="10" xfId="0" applyNumberFormat="1" applyFont="1" applyFill="1" applyBorder="1" applyAlignment="1">
      <alignment horizontal="left" vertical="center" wrapText="1" readingOrder="1"/>
    </xf>
    <xf numFmtId="164" fontId="6" fillId="0" borderId="10" xfId="0" applyNumberFormat="1" applyFont="1" applyFill="1" applyBorder="1" applyAlignment="1">
      <alignment horizontal="right" vertical="center" wrapText="1" readingOrder="1"/>
    </xf>
    <xf numFmtId="10" fontId="6" fillId="0" borderId="10" xfId="1" applyNumberFormat="1" applyFont="1" applyFill="1" applyBorder="1" applyAlignment="1">
      <alignment horizontal="center" vertical="center" wrapText="1" readingOrder="1"/>
    </xf>
    <xf numFmtId="0" fontId="9" fillId="0" borderId="8" xfId="0" applyNumberFormat="1" applyFont="1" applyFill="1" applyBorder="1" applyAlignment="1">
      <alignment vertical="center" wrapText="1" readingOrder="1"/>
    </xf>
    <xf numFmtId="0" fontId="10" fillId="0" borderId="8" xfId="0" applyNumberFormat="1" applyFont="1" applyFill="1" applyBorder="1" applyAlignment="1">
      <alignment horizontal="center" vertical="center" wrapText="1" readingOrder="1"/>
    </xf>
    <xf numFmtId="0" fontId="10" fillId="0" borderId="8" xfId="0" applyNumberFormat="1" applyFont="1" applyFill="1" applyBorder="1" applyAlignment="1">
      <alignment horizontal="left" vertical="center" wrapText="1" readingOrder="1"/>
    </xf>
    <xf numFmtId="0" fontId="9" fillId="0" borderId="10" xfId="0" applyNumberFormat="1" applyFont="1" applyFill="1" applyBorder="1" applyAlignment="1">
      <alignment vertical="center" wrapText="1" readingOrder="1"/>
    </xf>
    <xf numFmtId="0" fontId="9" fillId="0" borderId="10" xfId="0" applyNumberFormat="1" applyFont="1" applyFill="1" applyBorder="1" applyAlignment="1">
      <alignment horizontal="center" vertical="center" wrapText="1" readingOrder="1"/>
    </xf>
    <xf numFmtId="0" fontId="9" fillId="0" borderId="10" xfId="0" applyNumberFormat="1" applyFont="1" applyFill="1" applyBorder="1" applyAlignment="1">
      <alignment horizontal="left" vertical="center" wrapText="1" readingOrder="1"/>
    </xf>
    <xf numFmtId="0" fontId="8" fillId="0" borderId="10" xfId="0" applyNumberFormat="1" applyFont="1" applyFill="1" applyBorder="1" applyAlignment="1">
      <alignment horizontal="left" vertical="center" wrapText="1" readingOrder="1"/>
    </xf>
    <xf numFmtId="0" fontId="7" fillId="2" borderId="1" xfId="0" applyNumberFormat="1" applyFont="1" applyFill="1" applyBorder="1" applyAlignment="1">
      <alignment horizontal="left" vertical="center" wrapText="1" readingOrder="1"/>
    </xf>
    <xf numFmtId="0" fontId="2" fillId="0" borderId="4" xfId="0" applyNumberFormat="1" applyFont="1" applyFill="1" applyBorder="1" applyAlignment="1">
      <alignment horizontal="center" vertical="center" wrapText="1" readingOrder="1"/>
    </xf>
    <xf numFmtId="0" fontId="2" fillId="0" borderId="5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2" fillId="0" borderId="6" xfId="0" applyNumberFormat="1" applyFont="1" applyFill="1" applyBorder="1" applyAlignment="1">
      <alignment horizontal="center" vertical="center" wrapText="1" readingOrder="1"/>
    </xf>
    <xf numFmtId="0" fontId="2" fillId="0" borderId="8" xfId="0" applyNumberFormat="1" applyFont="1" applyFill="1" applyBorder="1" applyAlignment="1">
      <alignment horizontal="center" vertical="center" wrapText="1" readingOrder="1"/>
    </xf>
    <xf numFmtId="0" fontId="2" fillId="0" borderId="9" xfId="0" applyNumberFormat="1" applyFont="1" applyFill="1" applyBorder="1" applyAlignment="1">
      <alignment horizontal="center" vertical="center" wrapText="1" readingOrder="1"/>
    </xf>
    <xf numFmtId="0" fontId="2" fillId="0" borderId="3" xfId="0" applyNumberFormat="1" applyFont="1" applyFill="1" applyBorder="1" applyAlignment="1">
      <alignment horizontal="center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2" fillId="0" borderId="7" xfId="0" applyNumberFormat="1" applyFont="1" applyFill="1" applyBorder="1" applyAlignment="1">
      <alignment horizontal="center" vertical="center" wrapText="1" readingOrder="1"/>
    </xf>
    <xf numFmtId="164" fontId="7" fillId="2" borderId="1" xfId="0" applyNumberFormat="1" applyFont="1" applyFill="1" applyBorder="1" applyAlignment="1">
      <alignment horizontal="left" vertical="center" wrapText="1" readingOrder="1"/>
    </xf>
    <xf numFmtId="0" fontId="9" fillId="0" borderId="8" xfId="0" applyNumberFormat="1" applyFont="1" applyFill="1" applyBorder="1" applyAlignment="1">
      <alignment horizontal="left" vertical="center" wrapText="1" readingOrder="1"/>
    </xf>
    <xf numFmtId="0" fontId="2" fillId="0" borderId="0" xfId="0" applyNumberFormat="1" applyFont="1" applyFill="1" applyBorder="1" applyAlignment="1">
      <alignment horizontal="left" vertic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276225</xdr:colOff>
      <xdr:row>0</xdr:row>
      <xdr:rowOff>95251</xdr:rowOff>
    </xdr:from>
    <xdr:to>
      <xdr:col>14</xdr:col>
      <xdr:colOff>317360</xdr:colOff>
      <xdr:row>2</xdr:row>
      <xdr:rowOff>265826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10675" y="95251"/>
          <a:ext cx="2260460" cy="54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showGridLines="0" tabSelected="1" topLeftCell="A6" workbookViewId="0">
      <selection activeCell="A25" sqref="A25:D27"/>
    </sheetView>
  </sheetViews>
  <sheetFormatPr baseColWidth="10" defaultRowHeight="14.25" x14ac:dyDescent="0.2"/>
  <cols>
    <col min="1" max="1" width="11.42578125" style="7" bestFit="1" customWidth="1"/>
    <col min="2" max="2" width="6.42578125" style="7" bestFit="1" customWidth="1"/>
    <col min="3" max="3" width="4.28515625" style="7" bestFit="1" customWidth="1"/>
    <col min="4" max="4" width="27.5703125" style="7" customWidth="1"/>
    <col min="5" max="6" width="15.140625" style="7" bestFit="1" customWidth="1"/>
    <col min="7" max="7" width="7.140625" style="15" bestFit="1" customWidth="1"/>
    <col min="8" max="8" width="14.28515625" style="7" bestFit="1" customWidth="1"/>
    <col min="9" max="9" width="10.42578125" style="15" bestFit="1" customWidth="1"/>
    <col min="10" max="10" width="14.28515625" style="7" bestFit="1" customWidth="1"/>
    <col min="11" max="11" width="7.85546875" style="15" bestFit="1" customWidth="1"/>
    <col min="12" max="12" width="13" style="7" bestFit="1" customWidth="1"/>
    <col min="13" max="13" width="7.28515625" style="15" bestFit="1" customWidth="1"/>
    <col min="14" max="14" width="13" style="7" bestFit="1" customWidth="1"/>
    <col min="15" max="15" width="6.5703125" style="15" bestFit="1" customWidth="1"/>
    <col min="16" max="16384" width="11.42578125" style="7"/>
  </cols>
  <sheetData>
    <row r="1" spans="1:17" ht="15" customHeight="1" x14ac:dyDescent="0.2">
      <c r="A1" s="6" t="s">
        <v>0</v>
      </c>
      <c r="B1" s="6">
        <v>2017</v>
      </c>
      <c r="C1" s="48" t="s">
        <v>45</v>
      </c>
      <c r="D1" s="42"/>
      <c r="E1" s="42"/>
      <c r="F1" s="42"/>
      <c r="G1" s="42"/>
      <c r="H1" s="42"/>
      <c r="I1" s="42"/>
      <c r="J1" s="42"/>
      <c r="K1" s="43"/>
      <c r="L1" s="42" t="s">
        <v>1</v>
      </c>
      <c r="M1" s="42"/>
      <c r="N1" s="42"/>
      <c r="O1" s="43"/>
      <c r="P1" s="5"/>
      <c r="Q1" s="2"/>
    </row>
    <row r="2" spans="1:17" x14ac:dyDescent="0.2">
      <c r="A2" s="6" t="s">
        <v>2</v>
      </c>
      <c r="B2" s="6" t="s">
        <v>3</v>
      </c>
      <c r="C2" s="49"/>
      <c r="D2" s="44"/>
      <c r="E2" s="44"/>
      <c r="F2" s="44"/>
      <c r="G2" s="44"/>
      <c r="H2" s="44"/>
      <c r="I2" s="44"/>
      <c r="J2" s="44"/>
      <c r="K2" s="45"/>
      <c r="L2" s="44"/>
      <c r="M2" s="44"/>
      <c r="N2" s="44"/>
      <c r="O2" s="45"/>
      <c r="P2" s="5"/>
      <c r="Q2" s="2"/>
    </row>
    <row r="3" spans="1:17" ht="24" x14ac:dyDescent="0.2">
      <c r="A3" s="6" t="s">
        <v>4</v>
      </c>
      <c r="B3" s="6" t="s">
        <v>5</v>
      </c>
      <c r="C3" s="50"/>
      <c r="D3" s="46"/>
      <c r="E3" s="46"/>
      <c r="F3" s="46"/>
      <c r="G3" s="46"/>
      <c r="H3" s="46"/>
      <c r="I3" s="46"/>
      <c r="J3" s="46"/>
      <c r="K3" s="47"/>
      <c r="L3" s="46"/>
      <c r="M3" s="46"/>
      <c r="N3" s="46"/>
      <c r="O3" s="47"/>
      <c r="P3" s="5"/>
      <c r="Q3" s="2"/>
    </row>
    <row r="4" spans="1:17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7" x14ac:dyDescent="0.2">
      <c r="A5" s="53" t="s">
        <v>32</v>
      </c>
      <c r="B5" s="5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2"/>
      <c r="Q5" s="3"/>
    </row>
    <row r="6" spans="1:17" x14ac:dyDescent="0.2">
      <c r="A6" s="53" t="s">
        <v>33</v>
      </c>
      <c r="B6" s="53"/>
      <c r="C6" s="53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2"/>
      <c r="Q6" s="3"/>
    </row>
    <row r="7" spans="1:17" ht="24" x14ac:dyDescent="0.2">
      <c r="A7" s="4" t="s">
        <v>34</v>
      </c>
      <c r="B7" s="4" t="s">
        <v>35</v>
      </c>
      <c r="C7" s="4" t="s">
        <v>6</v>
      </c>
      <c r="D7" s="4" t="s">
        <v>36</v>
      </c>
      <c r="E7" s="4" t="s">
        <v>37</v>
      </c>
      <c r="F7" s="4" t="s">
        <v>7</v>
      </c>
      <c r="G7" s="4" t="s">
        <v>30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31</v>
      </c>
    </row>
    <row r="8" spans="1:17" x14ac:dyDescent="0.2">
      <c r="A8" s="8" t="s">
        <v>8</v>
      </c>
      <c r="B8" s="9" t="s">
        <v>9</v>
      </c>
      <c r="C8" s="9" t="s">
        <v>10</v>
      </c>
      <c r="D8" s="10" t="s">
        <v>11</v>
      </c>
      <c r="E8" s="11">
        <v>2369137320</v>
      </c>
      <c r="F8" s="11">
        <v>2369137320</v>
      </c>
      <c r="G8" s="13">
        <f>+F8/E8</f>
        <v>1</v>
      </c>
      <c r="H8" s="11">
        <v>0</v>
      </c>
      <c r="I8" s="13">
        <f>+H8/E8</f>
        <v>0</v>
      </c>
      <c r="J8" s="11">
        <v>190985125</v>
      </c>
      <c r="K8" s="13">
        <f>+J8/E8</f>
        <v>8.0613784345771905E-2</v>
      </c>
      <c r="L8" s="11">
        <v>190985125</v>
      </c>
      <c r="M8" s="13">
        <f>+L8/E8</f>
        <v>8.0613784345771905E-2</v>
      </c>
      <c r="N8" s="11">
        <v>190985125</v>
      </c>
      <c r="O8" s="13">
        <f>+N8/E8</f>
        <v>8.0613784345771905E-2</v>
      </c>
    </row>
    <row r="9" spans="1:17" x14ac:dyDescent="0.2">
      <c r="A9" s="8" t="s">
        <v>12</v>
      </c>
      <c r="B9" s="9" t="s">
        <v>9</v>
      </c>
      <c r="C9" s="9" t="s">
        <v>10</v>
      </c>
      <c r="D9" s="10" t="s">
        <v>13</v>
      </c>
      <c r="E9" s="11">
        <v>546330564</v>
      </c>
      <c r="F9" s="11">
        <v>546330564</v>
      </c>
      <c r="G9" s="13">
        <f t="shared" ref="G9:G33" si="0">+F9/E9</f>
        <v>1</v>
      </c>
      <c r="H9" s="11">
        <v>0</v>
      </c>
      <c r="I9" s="13">
        <f t="shared" ref="I9:I33" si="1">+H9/E9</f>
        <v>0</v>
      </c>
      <c r="J9" s="11">
        <v>42538938</v>
      </c>
      <c r="K9" s="13">
        <f t="shared" ref="K9:K33" si="2">+J9/E9</f>
        <v>7.7863002370850337E-2</v>
      </c>
      <c r="L9" s="11">
        <v>42538938</v>
      </c>
      <c r="M9" s="13">
        <f t="shared" ref="M9:M33" si="3">+L9/E9</f>
        <v>7.7863002370850337E-2</v>
      </c>
      <c r="N9" s="11">
        <v>42538938</v>
      </c>
      <c r="O9" s="13">
        <f t="shared" ref="O9:O33" si="4">+N9/E9</f>
        <v>7.7863002370850337E-2</v>
      </c>
    </row>
    <row r="10" spans="1:17" x14ac:dyDescent="0.2">
      <c r="A10" s="8" t="s">
        <v>14</v>
      </c>
      <c r="B10" s="9" t="s">
        <v>9</v>
      </c>
      <c r="C10" s="9" t="s">
        <v>10</v>
      </c>
      <c r="D10" s="10" t="s">
        <v>15</v>
      </c>
      <c r="E10" s="11">
        <v>847970913</v>
      </c>
      <c r="F10" s="11">
        <v>670673879</v>
      </c>
      <c r="G10" s="13">
        <f t="shared" si="0"/>
        <v>0.79091613723783472</v>
      </c>
      <c r="H10" s="11">
        <v>177297034</v>
      </c>
      <c r="I10" s="13">
        <f t="shared" si="1"/>
        <v>0.20908386276216528</v>
      </c>
      <c r="J10" s="11">
        <v>10387355</v>
      </c>
      <c r="K10" s="13">
        <f t="shared" si="2"/>
        <v>1.224965955878253E-2</v>
      </c>
      <c r="L10" s="11">
        <v>10387355</v>
      </c>
      <c r="M10" s="13">
        <f t="shared" si="3"/>
        <v>1.224965955878253E-2</v>
      </c>
      <c r="N10" s="11">
        <v>10387355</v>
      </c>
      <c r="O10" s="13">
        <f t="shared" si="4"/>
        <v>1.224965955878253E-2</v>
      </c>
    </row>
    <row r="11" spans="1:17" ht="22.5" x14ac:dyDescent="0.2">
      <c r="A11" s="8" t="s">
        <v>16</v>
      </c>
      <c r="B11" s="9" t="s">
        <v>9</v>
      </c>
      <c r="C11" s="9" t="s">
        <v>10</v>
      </c>
      <c r="D11" s="10" t="s">
        <v>17</v>
      </c>
      <c r="E11" s="11">
        <v>973472600</v>
      </c>
      <c r="F11" s="11">
        <v>803710495</v>
      </c>
      <c r="G11" s="13">
        <f t="shared" si="0"/>
        <v>0.82561183026620366</v>
      </c>
      <c r="H11" s="11">
        <v>169762105</v>
      </c>
      <c r="I11" s="13">
        <f t="shared" si="1"/>
        <v>0.17438816973379631</v>
      </c>
      <c r="J11" s="11">
        <v>692619543</v>
      </c>
      <c r="K11" s="13">
        <f t="shared" si="2"/>
        <v>0.71149361882399154</v>
      </c>
      <c r="L11" s="11">
        <v>0</v>
      </c>
      <c r="M11" s="13">
        <f t="shared" si="3"/>
        <v>0</v>
      </c>
      <c r="N11" s="11">
        <v>0</v>
      </c>
      <c r="O11" s="13">
        <f t="shared" si="4"/>
        <v>0</v>
      </c>
    </row>
    <row r="12" spans="1:17" ht="33.75" x14ac:dyDescent="0.2">
      <c r="A12" s="8" t="s">
        <v>18</v>
      </c>
      <c r="B12" s="9" t="s">
        <v>9</v>
      </c>
      <c r="C12" s="9" t="s">
        <v>10</v>
      </c>
      <c r="D12" s="10" t="s">
        <v>19</v>
      </c>
      <c r="E12" s="11">
        <v>1054631605</v>
      </c>
      <c r="F12" s="11">
        <v>1054631605</v>
      </c>
      <c r="G12" s="13">
        <f t="shared" si="0"/>
        <v>1</v>
      </c>
      <c r="H12" s="11">
        <v>0</v>
      </c>
      <c r="I12" s="13">
        <f t="shared" si="1"/>
        <v>0</v>
      </c>
      <c r="J12" s="11">
        <v>82568772</v>
      </c>
      <c r="K12" s="13">
        <f t="shared" si="2"/>
        <v>7.8291577465099765E-2</v>
      </c>
      <c r="L12" s="11">
        <v>82568772</v>
      </c>
      <c r="M12" s="13">
        <f t="shared" si="3"/>
        <v>7.8291577465099765E-2</v>
      </c>
      <c r="N12" s="11">
        <v>82568772</v>
      </c>
      <c r="O12" s="13">
        <f t="shared" si="4"/>
        <v>7.8291577465099765E-2</v>
      </c>
    </row>
    <row r="13" spans="1:17" x14ac:dyDescent="0.2">
      <c r="A13" s="51" t="s">
        <v>46</v>
      </c>
      <c r="B13" s="51"/>
      <c r="C13" s="51"/>
      <c r="D13" s="51"/>
      <c r="E13" s="12">
        <f>SUM(E8:E12)</f>
        <v>5791543002</v>
      </c>
      <c r="F13" s="12">
        <f t="shared" ref="F13:N13" si="5">SUM(F8:F12)</f>
        <v>5444483863</v>
      </c>
      <c r="G13" s="14">
        <f t="shared" si="0"/>
        <v>0.94007484035253652</v>
      </c>
      <c r="H13" s="12">
        <f t="shared" si="5"/>
        <v>347059139</v>
      </c>
      <c r="I13" s="14">
        <f t="shared" si="1"/>
        <v>5.9925159647463498E-2</v>
      </c>
      <c r="J13" s="12">
        <f t="shared" si="5"/>
        <v>1019099733</v>
      </c>
      <c r="K13" s="14">
        <f t="shared" si="2"/>
        <v>0.17596342333089354</v>
      </c>
      <c r="L13" s="12">
        <f t="shared" si="5"/>
        <v>326480190</v>
      </c>
      <c r="M13" s="14">
        <f t="shared" si="3"/>
        <v>5.6371883949969157E-2</v>
      </c>
      <c r="N13" s="12">
        <f t="shared" si="5"/>
        <v>326480190</v>
      </c>
      <c r="O13" s="14">
        <f t="shared" si="4"/>
        <v>5.6371883949969157E-2</v>
      </c>
    </row>
    <row r="14" spans="1:17" x14ac:dyDescent="0.2">
      <c r="A14" s="16"/>
      <c r="B14" s="17"/>
      <c r="C14" s="18"/>
      <c r="D14" s="19"/>
      <c r="E14" s="20"/>
      <c r="F14" s="20"/>
      <c r="G14" s="21"/>
      <c r="H14" s="20"/>
      <c r="I14" s="21"/>
      <c r="J14" s="20"/>
      <c r="K14" s="21"/>
      <c r="L14" s="20"/>
      <c r="M14" s="21"/>
      <c r="N14" s="20"/>
      <c r="O14" s="21"/>
    </row>
    <row r="15" spans="1:17" x14ac:dyDescent="0.2">
      <c r="A15" s="52" t="s">
        <v>47</v>
      </c>
      <c r="B15" s="52"/>
      <c r="C15" s="52"/>
      <c r="D15" s="22"/>
      <c r="E15" s="23"/>
      <c r="F15" s="23"/>
      <c r="G15" s="24"/>
      <c r="H15" s="23"/>
      <c r="I15" s="24"/>
      <c r="J15" s="23"/>
      <c r="K15" s="24"/>
      <c r="L15" s="23"/>
      <c r="M15" s="24"/>
      <c r="N15" s="23"/>
      <c r="O15" s="24"/>
    </row>
    <row r="16" spans="1:17" ht="24" x14ac:dyDescent="0.2">
      <c r="A16" s="4" t="s">
        <v>34</v>
      </c>
      <c r="B16" s="4" t="s">
        <v>35</v>
      </c>
      <c r="C16" s="4" t="s">
        <v>6</v>
      </c>
      <c r="D16" s="4" t="s">
        <v>36</v>
      </c>
      <c r="E16" s="4" t="s">
        <v>37</v>
      </c>
      <c r="F16" s="4" t="s">
        <v>7</v>
      </c>
      <c r="G16" s="4" t="s">
        <v>30</v>
      </c>
      <c r="H16" s="4" t="s">
        <v>38</v>
      </c>
      <c r="I16" s="4" t="s">
        <v>39</v>
      </c>
      <c r="J16" s="4" t="s">
        <v>40</v>
      </c>
      <c r="K16" s="4" t="s">
        <v>41</v>
      </c>
      <c r="L16" s="4" t="s">
        <v>42</v>
      </c>
      <c r="M16" s="4" t="s">
        <v>43</v>
      </c>
      <c r="N16" s="4" t="s">
        <v>44</v>
      </c>
      <c r="O16" s="4" t="s">
        <v>31</v>
      </c>
    </row>
    <row r="17" spans="1:15" x14ac:dyDescent="0.2">
      <c r="A17" s="8" t="s">
        <v>20</v>
      </c>
      <c r="B17" s="9" t="s">
        <v>9</v>
      </c>
      <c r="C17" s="9" t="s">
        <v>10</v>
      </c>
      <c r="D17" s="10" t="s">
        <v>21</v>
      </c>
      <c r="E17" s="11">
        <v>4000000</v>
      </c>
      <c r="F17" s="11">
        <v>0</v>
      </c>
      <c r="G17" s="13">
        <f t="shared" si="0"/>
        <v>0</v>
      </c>
      <c r="H17" s="11">
        <v>4000000</v>
      </c>
      <c r="I17" s="13">
        <f t="shared" si="1"/>
        <v>1</v>
      </c>
      <c r="J17" s="11">
        <v>0</v>
      </c>
      <c r="K17" s="13">
        <f t="shared" si="2"/>
        <v>0</v>
      </c>
      <c r="L17" s="11">
        <v>0</v>
      </c>
      <c r="M17" s="13">
        <f t="shared" si="3"/>
        <v>0</v>
      </c>
      <c r="N17" s="11">
        <v>0</v>
      </c>
      <c r="O17" s="13">
        <f t="shared" si="4"/>
        <v>0</v>
      </c>
    </row>
    <row r="18" spans="1:15" ht="22.5" x14ac:dyDescent="0.2">
      <c r="A18" s="8" t="s">
        <v>22</v>
      </c>
      <c r="B18" s="9" t="s">
        <v>9</v>
      </c>
      <c r="C18" s="9" t="s">
        <v>10</v>
      </c>
      <c r="D18" s="10" t="s">
        <v>23</v>
      </c>
      <c r="E18" s="11">
        <v>2912491380</v>
      </c>
      <c r="F18" s="11">
        <v>2764089557</v>
      </c>
      <c r="G18" s="13">
        <f t="shared" si="0"/>
        <v>0.94904643357262053</v>
      </c>
      <c r="H18" s="11">
        <v>148401823</v>
      </c>
      <c r="I18" s="13">
        <f t="shared" si="1"/>
        <v>5.0953566427379436E-2</v>
      </c>
      <c r="J18" s="11">
        <v>2298743703</v>
      </c>
      <c r="K18" s="13">
        <f t="shared" si="2"/>
        <v>0.78927056017587249</v>
      </c>
      <c r="L18" s="11">
        <v>37536530</v>
      </c>
      <c r="M18" s="13">
        <f t="shared" si="3"/>
        <v>1.2888117114358635E-2</v>
      </c>
      <c r="N18" s="11">
        <v>37536530</v>
      </c>
      <c r="O18" s="13">
        <f t="shared" si="4"/>
        <v>1.2888117114358635E-2</v>
      </c>
    </row>
    <row r="19" spans="1:15" x14ac:dyDescent="0.2">
      <c r="A19" s="51" t="s">
        <v>48</v>
      </c>
      <c r="B19" s="51"/>
      <c r="C19" s="51"/>
      <c r="D19" s="51"/>
      <c r="E19" s="12">
        <f>SUM(E17:E18)</f>
        <v>2916491380</v>
      </c>
      <c r="F19" s="12">
        <f t="shared" ref="F19:N19" si="6">SUM(F17:F18)</f>
        <v>2764089557</v>
      </c>
      <c r="G19" s="14">
        <f t="shared" si="0"/>
        <v>0.94774480595241806</v>
      </c>
      <c r="H19" s="12">
        <f t="shared" si="6"/>
        <v>152401823</v>
      </c>
      <c r="I19" s="14">
        <f t="shared" si="1"/>
        <v>5.2255194047581929E-2</v>
      </c>
      <c r="J19" s="12">
        <f t="shared" si="6"/>
        <v>2298743703</v>
      </c>
      <c r="K19" s="14">
        <f t="shared" si="2"/>
        <v>0.78818806692307108</v>
      </c>
      <c r="L19" s="12">
        <f t="shared" si="6"/>
        <v>37536530</v>
      </c>
      <c r="M19" s="14">
        <f t="shared" si="3"/>
        <v>1.2870440920007107E-2</v>
      </c>
      <c r="N19" s="12">
        <f t="shared" si="6"/>
        <v>37536530</v>
      </c>
      <c r="O19" s="14">
        <f t="shared" si="4"/>
        <v>1.2870440920007107E-2</v>
      </c>
    </row>
    <row r="20" spans="1:15" x14ac:dyDescent="0.2">
      <c r="A20" s="25"/>
      <c r="B20" s="26"/>
      <c r="C20" s="27"/>
      <c r="D20" s="19"/>
      <c r="E20" s="20"/>
      <c r="F20" s="20"/>
      <c r="G20" s="21"/>
      <c r="H20" s="20"/>
      <c r="I20" s="21"/>
      <c r="J20" s="20"/>
      <c r="K20" s="21"/>
      <c r="L20" s="20"/>
      <c r="M20" s="21"/>
      <c r="N20" s="20"/>
      <c r="O20" s="21"/>
    </row>
    <row r="21" spans="1:15" x14ac:dyDescent="0.2">
      <c r="A21" s="52" t="s">
        <v>49</v>
      </c>
      <c r="B21" s="52"/>
      <c r="C21" s="28"/>
      <c r="D21" s="22"/>
      <c r="E21" s="23"/>
      <c r="F21" s="23"/>
      <c r="G21" s="24"/>
      <c r="H21" s="23"/>
      <c r="I21" s="24"/>
      <c r="J21" s="23"/>
      <c r="K21" s="24"/>
      <c r="L21" s="23"/>
      <c r="M21" s="24"/>
      <c r="N21" s="23"/>
      <c r="O21" s="24"/>
    </row>
    <row r="22" spans="1:15" ht="24" x14ac:dyDescent="0.2">
      <c r="A22" s="4" t="s">
        <v>34</v>
      </c>
      <c r="B22" s="4" t="s">
        <v>35</v>
      </c>
      <c r="C22" s="4" t="s">
        <v>6</v>
      </c>
      <c r="D22" s="4" t="s">
        <v>36</v>
      </c>
      <c r="E22" s="4" t="s">
        <v>37</v>
      </c>
      <c r="F22" s="4" t="s">
        <v>7</v>
      </c>
      <c r="G22" s="4" t="s">
        <v>30</v>
      </c>
      <c r="H22" s="4" t="s">
        <v>38</v>
      </c>
      <c r="I22" s="4" t="s">
        <v>39</v>
      </c>
      <c r="J22" s="4" t="s">
        <v>40</v>
      </c>
      <c r="K22" s="4" t="s">
        <v>41</v>
      </c>
      <c r="L22" s="4" t="s">
        <v>42</v>
      </c>
      <c r="M22" s="4" t="s">
        <v>43</v>
      </c>
      <c r="N22" s="4" t="s">
        <v>44</v>
      </c>
      <c r="O22" s="4" t="s">
        <v>31</v>
      </c>
    </row>
    <row r="23" spans="1:15" x14ac:dyDescent="0.2">
      <c r="A23" s="8" t="s">
        <v>24</v>
      </c>
      <c r="B23" s="9" t="s">
        <v>9</v>
      </c>
      <c r="C23" s="9" t="s">
        <v>25</v>
      </c>
      <c r="D23" s="10" t="s">
        <v>26</v>
      </c>
      <c r="E23" s="11">
        <v>37000000</v>
      </c>
      <c r="F23" s="11">
        <v>0</v>
      </c>
      <c r="G23" s="13">
        <f t="shared" si="0"/>
        <v>0</v>
      </c>
      <c r="H23" s="11">
        <v>37000000</v>
      </c>
      <c r="I23" s="13">
        <f t="shared" si="1"/>
        <v>1</v>
      </c>
      <c r="J23" s="11">
        <v>0</v>
      </c>
      <c r="K23" s="13">
        <f t="shared" si="2"/>
        <v>0</v>
      </c>
      <c r="L23" s="11">
        <v>0</v>
      </c>
      <c r="M23" s="13">
        <f t="shared" si="3"/>
        <v>0</v>
      </c>
      <c r="N23" s="11">
        <v>0</v>
      </c>
      <c r="O23" s="13">
        <f t="shared" si="4"/>
        <v>0</v>
      </c>
    </row>
    <row r="24" spans="1:15" x14ac:dyDescent="0.2">
      <c r="A24" s="29"/>
      <c r="B24" s="30"/>
      <c r="C24" s="30"/>
      <c r="D24" s="31"/>
      <c r="E24" s="32"/>
      <c r="F24" s="32"/>
      <c r="G24" s="33"/>
      <c r="H24" s="32"/>
      <c r="I24" s="33"/>
      <c r="J24" s="32"/>
      <c r="K24" s="33"/>
      <c r="L24" s="32"/>
      <c r="M24" s="33"/>
      <c r="N24" s="32"/>
      <c r="O24" s="33"/>
    </row>
    <row r="25" spans="1:15" x14ac:dyDescent="0.2">
      <c r="A25" s="41" t="s">
        <v>48</v>
      </c>
      <c r="B25" s="41"/>
      <c r="C25" s="41"/>
      <c r="D25" s="41"/>
      <c r="E25" s="12">
        <f>+E23+E19+E13</f>
        <v>8745034382</v>
      </c>
      <c r="F25" s="12">
        <f>+F23+F19+F13</f>
        <v>8208573420</v>
      </c>
      <c r="G25" s="14">
        <f t="shared" si="0"/>
        <v>0.93865536273885863</v>
      </c>
      <c r="H25" s="12">
        <f>+H23+H19+H13</f>
        <v>536460962</v>
      </c>
      <c r="I25" s="14">
        <f t="shared" si="1"/>
        <v>6.1344637261141415E-2</v>
      </c>
      <c r="J25" s="12">
        <f>+J23+J19+J13</f>
        <v>3317843436</v>
      </c>
      <c r="K25" s="14">
        <f t="shared" si="2"/>
        <v>0.37939741470075333</v>
      </c>
      <c r="L25" s="12">
        <f>+L23+L19+L13</f>
        <v>364016720</v>
      </c>
      <c r="M25" s="14">
        <f t="shared" si="3"/>
        <v>4.1625533313998125E-2</v>
      </c>
      <c r="N25" s="12">
        <f>+N23+N19+N13</f>
        <v>364016720</v>
      </c>
      <c r="O25" s="14">
        <f t="shared" si="4"/>
        <v>4.1625533313998125E-2</v>
      </c>
    </row>
    <row r="26" spans="1:15" x14ac:dyDescent="0.2">
      <c r="A26" s="25"/>
      <c r="B26" s="26"/>
      <c r="C26" s="27"/>
      <c r="D26" s="19"/>
      <c r="E26" s="20"/>
      <c r="F26" s="20"/>
      <c r="G26" s="21"/>
      <c r="H26" s="20"/>
      <c r="I26" s="21"/>
      <c r="J26" s="20"/>
      <c r="K26" s="21"/>
      <c r="L26" s="20"/>
      <c r="M26" s="21"/>
      <c r="N26" s="20"/>
      <c r="O26" s="21"/>
    </row>
    <row r="27" spans="1:15" x14ac:dyDescent="0.2">
      <c r="A27" s="34" t="s">
        <v>50</v>
      </c>
      <c r="B27" s="35"/>
      <c r="C27" s="36"/>
      <c r="D27" s="22"/>
      <c r="E27" s="23"/>
      <c r="F27" s="23"/>
      <c r="G27" s="24"/>
      <c r="H27" s="23"/>
      <c r="I27" s="24"/>
      <c r="J27" s="23"/>
      <c r="K27" s="24"/>
      <c r="L27" s="23"/>
      <c r="M27" s="24"/>
      <c r="N27" s="23"/>
      <c r="O27" s="24"/>
    </row>
    <row r="28" spans="1:15" ht="24" x14ac:dyDescent="0.2">
      <c r="A28" s="4" t="s">
        <v>34</v>
      </c>
      <c r="B28" s="4" t="s">
        <v>35</v>
      </c>
      <c r="C28" s="4" t="s">
        <v>6</v>
      </c>
      <c r="D28" s="4" t="s">
        <v>36</v>
      </c>
      <c r="E28" s="4" t="s">
        <v>37</v>
      </c>
      <c r="F28" s="4" t="s">
        <v>7</v>
      </c>
      <c r="G28" s="4" t="s">
        <v>30</v>
      </c>
      <c r="H28" s="4" t="s">
        <v>38</v>
      </c>
      <c r="I28" s="4" t="s">
        <v>39</v>
      </c>
      <c r="J28" s="4" t="s">
        <v>40</v>
      </c>
      <c r="K28" s="4" t="s">
        <v>41</v>
      </c>
      <c r="L28" s="4" t="s">
        <v>42</v>
      </c>
      <c r="M28" s="4" t="s">
        <v>43</v>
      </c>
      <c r="N28" s="4" t="s">
        <v>44</v>
      </c>
      <c r="O28" s="4" t="s">
        <v>31</v>
      </c>
    </row>
    <row r="29" spans="1:15" ht="22.5" x14ac:dyDescent="0.2">
      <c r="A29" s="8" t="s">
        <v>27</v>
      </c>
      <c r="B29" s="9" t="s">
        <v>9</v>
      </c>
      <c r="C29" s="9" t="s">
        <v>10</v>
      </c>
      <c r="D29" s="10" t="s">
        <v>28</v>
      </c>
      <c r="E29" s="11">
        <v>2300000000</v>
      </c>
      <c r="F29" s="11">
        <v>1958887505.48</v>
      </c>
      <c r="G29" s="13">
        <f t="shared" si="0"/>
        <v>0.85169021977391302</v>
      </c>
      <c r="H29" s="11">
        <v>341112494.51999998</v>
      </c>
      <c r="I29" s="13">
        <f t="shared" si="1"/>
        <v>0.14830978022608696</v>
      </c>
      <c r="J29" s="11">
        <v>1952887505.48</v>
      </c>
      <c r="K29" s="13">
        <f t="shared" si="2"/>
        <v>0.8490815241217391</v>
      </c>
      <c r="L29" s="11">
        <v>0</v>
      </c>
      <c r="M29" s="13">
        <f t="shared" si="3"/>
        <v>0</v>
      </c>
      <c r="N29" s="11">
        <v>0</v>
      </c>
      <c r="O29" s="13">
        <f t="shared" si="4"/>
        <v>0</v>
      </c>
    </row>
    <row r="30" spans="1:15" ht="22.5" x14ac:dyDescent="0.2">
      <c r="A30" s="8" t="s">
        <v>27</v>
      </c>
      <c r="B30" s="9" t="s">
        <v>9</v>
      </c>
      <c r="C30" s="9" t="s">
        <v>29</v>
      </c>
      <c r="D30" s="10" t="s">
        <v>28</v>
      </c>
      <c r="E30" s="11">
        <v>6700000000</v>
      </c>
      <c r="F30" s="11">
        <v>6149064845</v>
      </c>
      <c r="G30" s="13">
        <f t="shared" si="0"/>
        <v>0.91777087238805966</v>
      </c>
      <c r="H30" s="11">
        <v>550935155</v>
      </c>
      <c r="I30" s="13">
        <f t="shared" si="1"/>
        <v>8.2229127611940303E-2</v>
      </c>
      <c r="J30" s="11">
        <v>3780898034</v>
      </c>
      <c r="K30" s="13">
        <f t="shared" si="2"/>
        <v>0.56431313940298511</v>
      </c>
      <c r="L30" s="11">
        <v>0</v>
      </c>
      <c r="M30" s="13">
        <f t="shared" si="3"/>
        <v>0</v>
      </c>
      <c r="N30" s="11">
        <v>0</v>
      </c>
      <c r="O30" s="13">
        <f t="shared" si="4"/>
        <v>0</v>
      </c>
    </row>
    <row r="31" spans="1:15" x14ac:dyDescent="0.2">
      <c r="A31" s="41" t="s">
        <v>51</v>
      </c>
      <c r="B31" s="41"/>
      <c r="C31" s="41"/>
      <c r="D31" s="41"/>
      <c r="E31" s="12">
        <f>SUM(E29:E30)</f>
        <v>9000000000</v>
      </c>
      <c r="F31" s="12">
        <f t="shared" ref="F31:N31" si="7">SUM(F29:F30)</f>
        <v>8107952350.4799995</v>
      </c>
      <c r="G31" s="14">
        <f t="shared" si="0"/>
        <v>0.90088359449777777</v>
      </c>
      <c r="H31" s="12">
        <f t="shared" si="7"/>
        <v>892047649.51999998</v>
      </c>
      <c r="I31" s="14">
        <f t="shared" si="1"/>
        <v>9.9116405502222227E-2</v>
      </c>
      <c r="J31" s="12">
        <f t="shared" si="7"/>
        <v>5733785539.4799995</v>
      </c>
      <c r="K31" s="14">
        <f t="shared" si="2"/>
        <v>0.63708728216444444</v>
      </c>
      <c r="L31" s="12">
        <f t="shared" si="7"/>
        <v>0</v>
      </c>
      <c r="M31" s="14">
        <f t="shared" si="3"/>
        <v>0</v>
      </c>
      <c r="N31" s="12">
        <f t="shared" si="7"/>
        <v>0</v>
      </c>
      <c r="O31" s="14">
        <f t="shared" si="4"/>
        <v>0</v>
      </c>
    </row>
    <row r="32" spans="1:15" x14ac:dyDescent="0.2">
      <c r="A32" s="37"/>
      <c r="B32" s="38"/>
      <c r="C32" s="39"/>
      <c r="D32" s="40"/>
      <c r="E32" s="32"/>
      <c r="F32" s="32"/>
      <c r="G32" s="33"/>
      <c r="H32" s="32"/>
      <c r="I32" s="33"/>
      <c r="J32" s="32"/>
      <c r="K32" s="33"/>
      <c r="L32" s="32"/>
      <c r="M32" s="33"/>
      <c r="N32" s="32"/>
      <c r="O32" s="33"/>
    </row>
    <row r="33" spans="1:15" x14ac:dyDescent="0.2">
      <c r="A33" s="41" t="s">
        <v>52</v>
      </c>
      <c r="B33" s="41"/>
      <c r="C33" s="41"/>
      <c r="D33" s="41"/>
      <c r="E33" s="12">
        <v>17745034382</v>
      </c>
      <c r="F33" s="12">
        <v>16316525770.48</v>
      </c>
      <c r="G33" s="14">
        <f t="shared" si="0"/>
        <v>0.91949812095213324</v>
      </c>
      <c r="H33" s="12">
        <v>1428508611.52</v>
      </c>
      <c r="I33" s="14">
        <f t="shared" si="1"/>
        <v>8.0501879047866695E-2</v>
      </c>
      <c r="J33" s="12">
        <v>9051628975.4799995</v>
      </c>
      <c r="K33" s="14">
        <f t="shared" si="2"/>
        <v>0.51009362848356521</v>
      </c>
      <c r="L33" s="12">
        <v>364016720</v>
      </c>
      <c r="M33" s="14">
        <f t="shared" si="3"/>
        <v>2.0513723003503844E-2</v>
      </c>
      <c r="N33" s="12">
        <v>364016720</v>
      </c>
      <c r="O33" s="14">
        <f t="shared" si="4"/>
        <v>2.0513723003503844E-2</v>
      </c>
    </row>
    <row r="34" spans="1:15" ht="13.5" customHeight="1" x14ac:dyDescent="0.2"/>
  </sheetData>
  <mergeCells count="11">
    <mergeCell ref="A33:D33"/>
    <mergeCell ref="L1:O3"/>
    <mergeCell ref="C1:K3"/>
    <mergeCell ref="A13:D13"/>
    <mergeCell ref="A15:C15"/>
    <mergeCell ref="A19:D19"/>
    <mergeCell ref="A21:B21"/>
    <mergeCell ref="A25:D25"/>
    <mergeCell ref="A31:D31"/>
    <mergeCell ref="A5:B5"/>
    <mergeCell ref="A6:C6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31-2017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Andrés Humberto Gómez Cifuentes</cp:lastModifiedBy>
  <dcterms:modified xsi:type="dcterms:W3CDTF">2017-03-16T20:51:55Z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